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1"/>
  </bookViews>
  <sheets>
    <sheet name="ไฟล์อปท. ในการบันทึก" sheetId="1" r:id="rId1"/>
    <sheet name="ไฟล์นำเข้าแต่ละไตรมาส" sheetId="2" r:id="rId2"/>
  </sheets>
  <definedNames/>
  <calcPr fullCalcOnLoad="1"/>
</workbook>
</file>

<file path=xl/sharedStrings.xml><?xml version="1.0" encoding="utf-8"?>
<sst xmlns="http://schemas.openxmlformats.org/spreadsheetml/2006/main" count="282" uniqueCount="128">
  <si>
    <t>-</t>
  </si>
  <si>
    <t>ปี</t>
  </si>
  <si>
    <t>หัวข้อ</t>
  </si>
  <si>
    <t>x</t>
  </si>
  <si>
    <t>ลำดับ</t>
  </si>
  <si>
    <t>รหัส</t>
  </si>
  <si>
    <t>1</t>
  </si>
  <si>
    <t>รายรับ</t>
  </si>
  <si>
    <t>2</t>
  </si>
  <si>
    <t>       รายได้จัดเก็บเองขององค์กรปกครองส่วนท้องถิ่น</t>
  </si>
  <si>
    <t>3</t>
  </si>
  <si>
    <t>              รายได้ภาษี</t>
  </si>
  <si>
    <t>4</t>
  </si>
  <si>
    <t>              รายได้อากร</t>
  </si>
  <si>
    <t>30</t>
  </si>
  <si>
    <t>5</t>
  </si>
  <si>
    <t>              รายได้ค่าธรรมเนียม</t>
  </si>
  <si>
    <t>40</t>
  </si>
  <si>
    <t>6</t>
  </si>
  <si>
    <t>              รายได้ค่าปรับ</t>
  </si>
  <si>
    <t>20</t>
  </si>
  <si>
    <t>7</t>
  </si>
  <si>
    <t>              รายได้ใบอนุญาติ</t>
  </si>
  <si>
    <t>8</t>
  </si>
  <si>
    <t>              รายได้ค่าเช่า</t>
  </si>
  <si>
    <t>9</t>
  </si>
  <si>
    <t>              รายได้ดอกเบี้ยหรือเงินปันผล</t>
  </si>
  <si>
    <t>10</t>
  </si>
  <si>
    <t>              รายได้จากกิจการเฉพาะการ</t>
  </si>
  <si>
    <t>11</t>
  </si>
  <si>
    <t>              รายได้จากการขายสินค้าและบริการ</t>
  </si>
  <si>
    <t>16</t>
  </si>
  <si>
    <t>35</t>
  </si>
  <si>
    <t>12</t>
  </si>
  <si>
    <t>              รายได้อื่น</t>
  </si>
  <si>
    <t>13</t>
  </si>
  <si>
    <t>       รายได้ที่รัฐบาลเก็บแล้วจัดสรรให้แก่องค์กรปกครองส่วนท้องถิ่น</t>
  </si>
  <si>
    <t>14</t>
  </si>
  <si>
    <t>              รายได้ภาษีจัดสรร</t>
  </si>
  <si>
    <t>15</t>
  </si>
  <si>
    <t>              รายได้ที่รัฐบาลอุดหนุนให้แก่องค์กรปกครองส่วนท้องถิ่น</t>
  </si>
  <si>
    <t>       รายได้ของกิจการเฉพาะการและหน่วยงานภายใต้สังกัดขององค์กรปรครองส่วนท้องถิ่น</t>
  </si>
  <si>
    <t>17</t>
  </si>
  <si>
    <t>รายจ่าย</t>
  </si>
  <si>
    <t>18</t>
  </si>
  <si>
    <t>       ค่าใช้จ่ายบุคลากร</t>
  </si>
  <si>
    <t>19</t>
  </si>
  <si>
    <t>       ค่าใช้จ่ายด้านการฝึกอบรม</t>
  </si>
  <si>
    <t>       ค่าใช้จ่ายเดินทาง</t>
  </si>
  <si>
    <t>21</t>
  </si>
  <si>
    <t>       ใช้สอย และวัสดุ</t>
  </si>
  <si>
    <t>22</t>
  </si>
  <si>
    <t>              ค่าวัสดุ</t>
  </si>
  <si>
    <t>23</t>
  </si>
  <si>
    <t>              ค่าใช้สอย</t>
  </si>
  <si>
    <t>24</t>
  </si>
  <si>
    <t>       ค่าสาธารณูปโภค</t>
  </si>
  <si>
    <t>25</t>
  </si>
  <si>
    <t>       ค่าใช้สอยอื่น</t>
  </si>
  <si>
    <t>26</t>
  </si>
  <si>
    <t>              ค่าครุภัณฑ์มูลค่าต่ำกว่าเกณฑ์</t>
  </si>
  <si>
    <t>27</t>
  </si>
  <si>
    <t>              ค่าใช้สอยอื่น</t>
  </si>
  <si>
    <t>28</t>
  </si>
  <si>
    <t>       ค่าตอบแทน</t>
  </si>
  <si>
    <t>29</t>
  </si>
  <si>
    <t>       ค่าเสื่อมราคารและค่าตัดจำหน่วย</t>
  </si>
  <si>
    <t>       ค่าใช้จ่ายเงินอุดหนุน-เพื่อการดำเนินงาน</t>
  </si>
  <si>
    <t>31</t>
  </si>
  <si>
    <t>       ค่าใช้จ่ายเงินอุดหนุน-เพื่อการลงทุน</t>
  </si>
  <si>
    <t>32</t>
  </si>
  <si>
    <t>       หนี้สงสัยจะสูญ</t>
  </si>
  <si>
    <t>33</t>
  </si>
  <si>
    <t>       ต้นทุนการกู้ยืม</t>
  </si>
  <si>
    <t>34</t>
  </si>
  <si>
    <t>       ค่าจำหน่ายจากการขายสินทรัพย์</t>
  </si>
  <si>
    <t>       ขาดทุนจาการประเมินราคาและการด้อยค่าสินทรัพย์ทางการเงิน</t>
  </si>
  <si>
    <t>36</t>
  </si>
  <si>
    <t>       ค่าใช้จ่ายเกี่ยวกับภัยพิบัติ</t>
  </si>
  <si>
    <t>37</t>
  </si>
  <si>
    <t>       ค่าใช้จ่ายจากการรับโอนหนี้สิน</t>
  </si>
  <si>
    <t>38</t>
  </si>
  <si>
    <t>       ค่าใช้จ่ายระหว่างหน่วยงานกรณีอื่น</t>
  </si>
  <si>
    <t>39</t>
  </si>
  <si>
    <t>       ค่าใช้จ่ายจากการโอนสินทรัพย์</t>
  </si>
  <si>
    <t>       ค่าใช้จ่ายอื่น</t>
  </si>
  <si>
    <t>41</t>
  </si>
  <si>
    <t>       รายการพิเศษหลังหักภาษี</t>
  </si>
  <si>
    <t>42</t>
  </si>
  <si>
    <t>รายจ่ายจากการจัดหาสินทรัพย์ (ซื้อสินทรัพย์ถาวร)</t>
  </si>
  <si>
    <t>43</t>
  </si>
  <si>
    <t>       ที่ดิน</t>
  </si>
  <si>
    <t>44</t>
  </si>
  <si>
    <t>       อาคารและสิ่งปลูกสร้าง</t>
  </si>
  <si>
    <t>45</t>
  </si>
  <si>
    <t>       ครุภัณฑ์</t>
  </si>
  <si>
    <t>46</t>
  </si>
  <si>
    <t>       สินทรัพย์โครงสร้างพื้นฐาน</t>
  </si>
  <si>
    <t>47</t>
  </si>
  <si>
    <t>       สินทรัพย์ไม่มีตัวตน</t>
  </si>
  <si>
    <t>ชื่อ .......</t>
  </si>
  <si>
    <t>รหัส ......</t>
  </si>
  <si>
    <t>** ยอดรวมของลำดับที่ 14 ถึง 15</t>
  </si>
  <si>
    <t>** ยอดรวมของลำดับที่ 3 ถึง 12</t>
  </si>
  <si>
    <t>** ยอดรวม ของลำดับที่ 2+13+16</t>
  </si>
  <si>
    <t>** ยอดรวมของลำดับที่ 22 ถึง 23</t>
  </si>
  <si>
    <t>**ยอดรวมของลำดับที่ (18ถึง21)+24+25+(28 ถึง 41)</t>
  </si>
  <si>
    <t>** ยอดรวมของลำดับที่ 26 ถึง 27</t>
  </si>
  <si>
    <t>** ยอดรวมของลำดับที่ 43 ถึง 47</t>
  </si>
  <si>
    <t>ต.ค. 64</t>
  </si>
  <si>
    <t>พ.ย. 65</t>
  </si>
  <si>
    <t>ธ.ค. 65</t>
  </si>
  <si>
    <t xml:space="preserve">ชื่อ อปท. </t>
  </si>
  <si>
    <t>ไตรมาส 1</t>
  </si>
  <si>
    <t>รวมไตรมาส 1</t>
  </si>
  <si>
    <t>ไตรมาส 2</t>
  </si>
  <si>
    <t>ม.ค. 65</t>
  </si>
  <si>
    <t>ก.พ. 65</t>
  </si>
  <si>
    <t>มี.ค. 65</t>
  </si>
  <si>
    <t>รวมไตรมาส 2</t>
  </si>
  <si>
    <t>รวมไตรมาส 3</t>
  </si>
  <si>
    <t>เม.ย. 65</t>
  </si>
  <si>
    <t>พ.ค. 65</t>
  </si>
  <si>
    <t>มิ.ย. 65</t>
  </si>
  <si>
    <t>ไตรมาส 3</t>
  </si>
  <si>
    <t>ก.ค. 65</t>
  </si>
  <si>
    <t>ไตรมาส 4</t>
  </si>
  <si>
    <t>รวมไตรมาส 4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</si>
</sst>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FFF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B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9A9A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1" borderId="2" applyNumberFormat="0" applyAlignment="0" applyProtection="0"/>
    <xf numFmtId="0" fontId="24" fillId="0" borderId="3" applyNumberFormat="0" applyFill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0" fillId="20" borderId="5" applyNumberFormat="0" applyAlignment="0" applyProtection="0"/>
    <xf numFmtId="0" fontId="0" fillId="32" borderId="6" applyNumberFormat="0" applyFont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49" fontId="34" fillId="33" borderId="12" xfId="0" applyNumberFormat="1" applyFont="1" applyFill="1" applyBorder="1" applyAlignment="1">
      <alignment horizontal="center" vertical="center"/>
    </xf>
    <xf numFmtId="49" fontId="34" fillId="33" borderId="13" xfId="0" applyNumberFormat="1" applyFon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left" vertical="center"/>
    </xf>
    <xf numFmtId="49" fontId="0" fillId="35" borderId="10" xfId="0" applyNumberFormat="1" applyFill="1" applyBorder="1" applyAlignment="1">
      <alignment horizontal="center" vertical="center"/>
    </xf>
    <xf numFmtId="49" fontId="0" fillId="35" borderId="10" xfId="0" applyNumberFormat="1" applyFill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34" fillId="33" borderId="12" xfId="0" applyNumberFormat="1" applyFont="1" applyFill="1" applyBorder="1" applyAlignment="1">
      <alignment horizontal="center" vertical="center"/>
    </xf>
    <xf numFmtId="49" fontId="34" fillId="33" borderId="13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1" xfId="0" applyBorder="1" applyAlignment="1">
      <alignment vertical="center"/>
    </xf>
    <xf numFmtId="43" fontId="0" fillId="36" borderId="10" xfId="36" applyFont="1" applyFill="1" applyBorder="1" applyAlignment="1">
      <alignment horizontal="right" vertical="center"/>
    </xf>
    <xf numFmtId="0" fontId="0" fillId="34" borderId="10" xfId="0" applyNumberFormat="1" applyFill="1" applyBorder="1" applyAlignment="1">
      <alignment horizontal="right" vertical="center"/>
    </xf>
    <xf numFmtId="0" fontId="0" fillId="35" borderId="10" xfId="0" applyNumberFormat="1" applyFill="1" applyBorder="1" applyAlignment="1">
      <alignment horizontal="right" vertical="center"/>
    </xf>
    <xf numFmtId="43" fontId="0" fillId="34" borderId="10" xfId="36" applyFont="1" applyFill="1" applyBorder="1" applyAlignment="1">
      <alignment horizontal="right" vertical="center"/>
    </xf>
    <xf numFmtId="43" fontId="0" fillId="35" borderId="10" xfId="36" applyFont="1" applyFill="1" applyBorder="1" applyAlignment="1">
      <alignment horizontal="right" vertical="center"/>
    </xf>
    <xf numFmtId="0" fontId="0" fillId="0" borderId="16" xfId="0" applyBorder="1" applyAlignment="1">
      <alignment horizontal="center" vertical="center" wrapText="1"/>
    </xf>
    <xf numFmtId="49" fontId="34" fillId="33" borderId="17" xfId="0" applyNumberFormat="1" applyFont="1" applyFill="1" applyBorder="1" applyAlignment="1">
      <alignment horizontal="center" vertical="center"/>
    </xf>
    <xf numFmtId="43" fontId="0" fillId="6" borderId="10" xfId="36" applyFont="1" applyFill="1" applyBorder="1" applyAlignment="1">
      <alignment horizontal="right" vertical="center"/>
    </xf>
    <xf numFmtId="43" fontId="0" fillId="7" borderId="10" xfId="36" applyFont="1" applyFill="1" applyBorder="1" applyAlignment="1">
      <alignment horizontal="right" vertical="center"/>
    </xf>
    <xf numFmtId="43" fontId="0" fillId="5" borderId="10" xfId="36" applyFont="1" applyFill="1" applyBorder="1" applyAlignment="1">
      <alignment horizontal="right" vertical="center"/>
    </xf>
    <xf numFmtId="43" fontId="0" fillId="3" borderId="10" xfId="36" applyFont="1" applyFill="1" applyBorder="1" applyAlignment="1">
      <alignment horizontal="right" vertical="center"/>
    </xf>
    <xf numFmtId="49" fontId="28" fillId="34" borderId="10" xfId="0" applyNumberFormat="1" applyFont="1" applyFill="1" applyBorder="1" applyAlignment="1">
      <alignment horizontal="center" vertical="center"/>
    </xf>
    <xf numFmtId="49" fontId="28" fillId="34" borderId="10" xfId="0" applyNumberFormat="1" applyFont="1" applyFill="1" applyBorder="1" applyAlignment="1">
      <alignment horizontal="left" vertical="center"/>
    </xf>
    <xf numFmtId="43" fontId="28" fillId="36" borderId="10" xfId="36" applyFont="1" applyFill="1" applyBorder="1" applyAlignment="1">
      <alignment horizontal="right" vertical="center"/>
    </xf>
    <xf numFmtId="43" fontId="28" fillId="7" borderId="10" xfId="36" applyFont="1" applyFill="1" applyBorder="1" applyAlignment="1">
      <alignment horizontal="right" vertical="center"/>
    </xf>
    <xf numFmtId="43" fontId="28" fillId="6" borderId="10" xfId="36" applyFont="1" applyFill="1" applyBorder="1" applyAlignment="1">
      <alignment horizontal="right" vertical="center"/>
    </xf>
    <xf numFmtId="43" fontId="28" fillId="5" borderId="10" xfId="36" applyFont="1" applyFill="1" applyBorder="1" applyAlignment="1">
      <alignment horizontal="right" vertical="center"/>
    </xf>
    <xf numFmtId="43" fontId="28" fillId="3" borderId="10" xfId="36" applyFont="1" applyFill="1" applyBorder="1" applyAlignment="1">
      <alignment horizontal="right" vertical="center"/>
    </xf>
    <xf numFmtId="0" fontId="28" fillId="0" borderId="0" xfId="0" applyFont="1" applyAlignment="1">
      <alignment vertical="center"/>
    </xf>
    <xf numFmtId="43" fontId="28" fillId="36" borderId="13" xfId="36" applyFont="1" applyFill="1" applyBorder="1" applyAlignment="1">
      <alignment horizontal="right" vertical="center"/>
    </xf>
    <xf numFmtId="49" fontId="28" fillId="35" borderId="10" xfId="0" applyNumberFormat="1" applyFont="1" applyFill="1" applyBorder="1" applyAlignment="1">
      <alignment horizontal="center" vertical="center"/>
    </xf>
    <xf numFmtId="49" fontId="28" fillId="35" borderId="10" xfId="0" applyNumberFormat="1" applyFont="1" applyFill="1" applyBorder="1" applyAlignment="1">
      <alignment horizontal="left" vertical="center"/>
    </xf>
    <xf numFmtId="0" fontId="28" fillId="35" borderId="10" xfId="0" applyNumberFormat="1" applyFont="1" applyFill="1" applyBorder="1" applyAlignment="1">
      <alignment horizontal="right" vertical="center"/>
    </xf>
    <xf numFmtId="43" fontId="0" fillId="35" borderId="10" xfId="36" applyFont="1" applyFill="1" applyBorder="1" applyAlignment="1">
      <alignment horizontal="right" vertical="center"/>
    </xf>
    <xf numFmtId="43" fontId="0" fillId="34" borderId="10" xfId="36" applyFont="1" applyFill="1" applyBorder="1" applyAlignment="1">
      <alignment horizontal="right" vertical="center"/>
    </xf>
    <xf numFmtId="43" fontId="28" fillId="35" borderId="10" xfId="36" applyFont="1" applyFill="1" applyBorder="1" applyAlignment="1">
      <alignment horizontal="right" vertical="center"/>
    </xf>
    <xf numFmtId="49" fontId="34" fillId="33" borderId="12" xfId="0" applyNumberFormat="1" applyFont="1" applyFill="1" applyBorder="1" applyAlignment="1">
      <alignment horizontal="center" vertical="center"/>
    </xf>
    <xf numFmtId="49" fontId="34" fillId="33" borderId="13" xfId="0" applyNumberFormat="1" applyFont="1" applyFill="1" applyBorder="1" applyAlignment="1">
      <alignment horizontal="center" vertical="center"/>
    </xf>
    <xf numFmtId="49" fontId="34" fillId="33" borderId="18" xfId="0" applyNumberFormat="1" applyFont="1" applyFill="1" applyBorder="1" applyAlignment="1">
      <alignment horizontal="center" vertical="center"/>
    </xf>
    <xf numFmtId="49" fontId="34" fillId="33" borderId="19" xfId="0" applyNumberFormat="1" applyFont="1" applyFill="1" applyBorder="1" applyAlignment="1">
      <alignment horizontal="center" vertical="center"/>
    </xf>
    <xf numFmtId="49" fontId="34" fillId="33" borderId="17" xfId="0" applyNumberFormat="1" applyFont="1" applyFill="1" applyBorder="1" applyAlignment="1">
      <alignment horizontal="center" vertical="center"/>
    </xf>
    <xf numFmtId="49" fontId="34" fillId="33" borderId="20" xfId="0" applyNumberFormat="1" applyFont="1" applyFill="1" applyBorder="1" applyAlignment="1">
      <alignment horizontal="center" vertical="center"/>
    </xf>
    <xf numFmtId="49" fontId="34" fillId="33" borderId="2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zoomScale="85" zoomScaleNormal="85" zoomScalePageLayoutView="0" workbookViewId="0" topLeftCell="B40">
      <selection activeCell="D42" sqref="D42"/>
    </sheetView>
  </sheetViews>
  <sheetFormatPr defaultColWidth="9.140625" defaultRowHeight="15"/>
  <cols>
    <col min="1" max="1" width="7.421875" style="0" customWidth="1"/>
    <col min="2" max="2" width="37.421875" style="0" customWidth="1"/>
    <col min="3" max="3" width="18.421875" style="0" customWidth="1"/>
    <col min="4" max="4" width="14.57421875" style="0" customWidth="1"/>
    <col min="5" max="5" width="16.140625" style="0" customWidth="1"/>
    <col min="6" max="6" width="19.8515625" style="0" customWidth="1"/>
    <col min="7" max="7" width="18.57421875" style="0" customWidth="1"/>
    <col min="8" max="8" width="18.140625" style="0" customWidth="1"/>
    <col min="9" max="9" width="17.8515625" style="0" customWidth="1"/>
    <col min="10" max="10" width="18.7109375" style="0" customWidth="1"/>
    <col min="11" max="13" width="19.8515625" style="0" customWidth="1"/>
    <col min="14" max="14" width="18.7109375" style="0" customWidth="1"/>
    <col min="15" max="17" width="19.8515625" style="0" customWidth="1"/>
    <col min="18" max="18" width="18.7109375" style="0" customWidth="1"/>
  </cols>
  <sheetData>
    <row r="1" spans="1:18" s="1" customFormat="1" ht="21" customHeight="1">
      <c r="A1" s="16" t="s">
        <v>112</v>
      </c>
      <c r="B1" s="15"/>
      <c r="C1" s="22"/>
      <c r="D1" s="22"/>
      <c r="E1" s="22"/>
      <c r="F1" s="12"/>
      <c r="G1" s="12"/>
      <c r="H1" s="12"/>
      <c r="I1" s="12"/>
      <c r="J1" s="11"/>
      <c r="K1" s="12"/>
      <c r="L1" s="12"/>
      <c r="M1" s="12"/>
      <c r="N1" s="11"/>
      <c r="O1" s="12"/>
      <c r="P1" s="12"/>
      <c r="Q1" s="12"/>
      <c r="R1" s="11"/>
    </row>
    <row r="2" spans="1:18" s="1" customFormat="1" ht="14.25" customHeight="1">
      <c r="A2" s="43" t="s">
        <v>4</v>
      </c>
      <c r="B2" s="45" t="s">
        <v>2</v>
      </c>
      <c r="C2" s="47" t="s">
        <v>113</v>
      </c>
      <c r="D2" s="47"/>
      <c r="E2" s="47"/>
      <c r="F2" s="48" t="s">
        <v>114</v>
      </c>
      <c r="G2" s="47" t="s">
        <v>115</v>
      </c>
      <c r="H2" s="47"/>
      <c r="I2" s="47"/>
      <c r="J2" s="48" t="s">
        <v>119</v>
      </c>
      <c r="K2" s="47" t="s">
        <v>124</v>
      </c>
      <c r="L2" s="47"/>
      <c r="M2" s="47"/>
      <c r="N2" s="48" t="s">
        <v>120</v>
      </c>
      <c r="O2" s="47" t="s">
        <v>126</v>
      </c>
      <c r="P2" s="47"/>
      <c r="Q2" s="47"/>
      <c r="R2" s="48" t="s">
        <v>127</v>
      </c>
    </row>
    <row r="3" spans="1:18" s="1" customFormat="1" ht="14.25" customHeight="1">
      <c r="A3" s="44"/>
      <c r="B3" s="46"/>
      <c r="C3" s="23" t="s">
        <v>109</v>
      </c>
      <c r="D3" s="23" t="s">
        <v>110</v>
      </c>
      <c r="E3" s="23" t="s">
        <v>111</v>
      </c>
      <c r="F3" s="49"/>
      <c r="G3" s="23" t="s">
        <v>116</v>
      </c>
      <c r="H3" s="23" t="s">
        <v>117</v>
      </c>
      <c r="I3" s="23" t="s">
        <v>118</v>
      </c>
      <c r="J3" s="49"/>
      <c r="K3" s="23" t="s">
        <v>121</v>
      </c>
      <c r="L3" s="23" t="s">
        <v>122</v>
      </c>
      <c r="M3" s="23" t="s">
        <v>123</v>
      </c>
      <c r="N3" s="49"/>
      <c r="O3" s="23" t="s">
        <v>125</v>
      </c>
      <c r="P3" s="23" t="s">
        <v>123</v>
      </c>
      <c r="Q3" s="23" t="s">
        <v>123</v>
      </c>
      <c r="R3" s="49"/>
    </row>
    <row r="4" spans="1:18" s="35" customFormat="1" ht="21" customHeight="1">
      <c r="A4" s="28" t="s">
        <v>6</v>
      </c>
      <c r="B4" s="29" t="s">
        <v>7</v>
      </c>
      <c r="C4" s="36">
        <f>+C5+C16+C19</f>
        <v>219223932.87</v>
      </c>
      <c r="D4" s="36">
        <f>+D5+D16+D19</f>
        <v>1676901.9200000002</v>
      </c>
      <c r="E4" s="36">
        <f>+E5+E16+E19</f>
        <v>2369322.87</v>
      </c>
      <c r="F4" s="31">
        <f>SUM(C4:E4)</f>
        <v>223270157.66</v>
      </c>
      <c r="G4" s="36">
        <f>+G5+G16+G19</f>
        <v>2253545.9600000004</v>
      </c>
      <c r="H4" s="36">
        <f>+H5+H16+H19</f>
        <v>1468047.9200000002</v>
      </c>
      <c r="I4" s="36">
        <f>+I5+I16+I19</f>
        <v>10215270.700000001</v>
      </c>
      <c r="J4" s="32">
        <f>SUM(G4:I4)</f>
        <v>13936864.580000002</v>
      </c>
      <c r="K4" s="36">
        <f>+K5+K16+K19</f>
        <v>0</v>
      </c>
      <c r="L4" s="36">
        <f>+L5+L16+L19</f>
        <v>0</v>
      </c>
      <c r="M4" s="36">
        <f>+M5+M16+M19</f>
        <v>0</v>
      </c>
      <c r="N4" s="33">
        <f>SUM(K4:M4)</f>
        <v>0</v>
      </c>
      <c r="O4" s="36">
        <f>+O5+O16+O19</f>
        <v>0</v>
      </c>
      <c r="P4" s="36">
        <f>+P5+P16+P19</f>
        <v>0</v>
      </c>
      <c r="Q4" s="36">
        <f>+Q5+Q16+Q19</f>
        <v>0</v>
      </c>
      <c r="R4" s="34">
        <f>SUM(O4:Q4)</f>
        <v>0</v>
      </c>
    </row>
    <row r="5" spans="1:18" s="35" customFormat="1" ht="21" customHeight="1">
      <c r="A5" s="37" t="s">
        <v>8</v>
      </c>
      <c r="B5" s="38" t="s">
        <v>9</v>
      </c>
      <c r="C5" s="30">
        <f>SUM(C6:C15)</f>
        <v>29000</v>
      </c>
      <c r="D5" s="30">
        <f>SUM(D6:D15)</f>
        <v>10529.1</v>
      </c>
      <c r="E5" s="30">
        <f>SUM(E6:E15)</f>
        <v>39900</v>
      </c>
      <c r="F5" s="31">
        <f>SUM(C5:E5)</f>
        <v>79429.1</v>
      </c>
      <c r="G5" s="30">
        <f>SUM(G6:G15)</f>
        <v>17256.18</v>
      </c>
      <c r="H5" s="30">
        <f>SUM(H6:H15)</f>
        <v>824.3</v>
      </c>
      <c r="I5" s="30">
        <f>SUM(I6:I15)</f>
        <v>15222.05</v>
      </c>
      <c r="J5" s="32">
        <f>SUM(G5:I5)</f>
        <v>33302.53</v>
      </c>
      <c r="K5" s="30">
        <f>SUM(K6:K15)</f>
        <v>0</v>
      </c>
      <c r="L5" s="30">
        <f>SUM(L6:L15)</f>
        <v>0</v>
      </c>
      <c r="M5" s="30">
        <f>SUM(M6:M15)</f>
        <v>0</v>
      </c>
      <c r="N5" s="33">
        <f>SUM(K5:M5)</f>
        <v>0</v>
      </c>
      <c r="O5" s="30">
        <f>SUM(O6:O15)</f>
        <v>0</v>
      </c>
      <c r="P5" s="30">
        <f>SUM(P6:P15)</f>
        <v>0</v>
      </c>
      <c r="Q5" s="30">
        <f>SUM(Q6:Q15)</f>
        <v>0</v>
      </c>
      <c r="R5" s="34">
        <f>SUM(O5:Q5)</f>
        <v>0</v>
      </c>
    </row>
    <row r="6" spans="1:18" s="1" customFormat="1" ht="21" customHeight="1">
      <c r="A6" s="7" t="s">
        <v>10</v>
      </c>
      <c r="B6" s="8" t="s">
        <v>11</v>
      </c>
      <c r="C6" s="18"/>
      <c r="D6" s="18"/>
      <c r="E6" s="18"/>
      <c r="F6" s="25">
        <f>SUM(C6:E6)</f>
        <v>0</v>
      </c>
      <c r="G6" s="18"/>
      <c r="H6" s="18"/>
      <c r="I6" s="18"/>
      <c r="J6" s="24">
        <f>SUM(G6:I6)</f>
        <v>0</v>
      </c>
      <c r="K6" s="18"/>
      <c r="L6" s="18"/>
      <c r="M6" s="18"/>
      <c r="N6" s="26">
        <f>SUM(K6:M6)</f>
        <v>0</v>
      </c>
      <c r="O6" s="18"/>
      <c r="P6" s="18"/>
      <c r="Q6" s="18"/>
      <c r="R6" s="27">
        <f>SUM(O6:Q6)</f>
        <v>0</v>
      </c>
    </row>
    <row r="7" spans="1:18" s="1" customFormat="1" ht="21" customHeight="1">
      <c r="A7" s="9" t="s">
        <v>12</v>
      </c>
      <c r="B7" s="10" t="s">
        <v>13</v>
      </c>
      <c r="C7" s="19"/>
      <c r="D7" s="19"/>
      <c r="E7" s="19"/>
      <c r="F7" s="25">
        <f aca="true" t="shared" si="0" ref="F7:F50">SUM(C7:E7)</f>
        <v>0</v>
      </c>
      <c r="G7" s="19"/>
      <c r="H7" s="19"/>
      <c r="I7" s="19"/>
      <c r="J7" s="24">
        <f aca="true" t="shared" si="1" ref="J7:J50">SUM(G7:I7)</f>
        <v>0</v>
      </c>
      <c r="K7" s="19"/>
      <c r="L7" s="19"/>
      <c r="M7" s="19"/>
      <c r="N7" s="26">
        <f aca="true" t="shared" si="2" ref="N7:N50">SUM(K7:M7)</f>
        <v>0</v>
      </c>
      <c r="O7" s="19"/>
      <c r="P7" s="19"/>
      <c r="Q7" s="19"/>
      <c r="R7" s="27">
        <f aca="true" t="shared" si="3" ref="R7:R50">SUM(O7:Q7)</f>
        <v>0</v>
      </c>
    </row>
    <row r="8" spans="1:18" s="1" customFormat="1" ht="21" customHeight="1">
      <c r="A8" s="7" t="s">
        <v>15</v>
      </c>
      <c r="B8" s="8" t="s">
        <v>16</v>
      </c>
      <c r="C8" s="18">
        <v>29000</v>
      </c>
      <c r="D8" s="41">
        <v>29.1</v>
      </c>
      <c r="E8" s="41">
        <v>5820</v>
      </c>
      <c r="F8" s="25">
        <f t="shared" si="0"/>
        <v>34849.1</v>
      </c>
      <c r="G8" s="18">
        <v>158.2</v>
      </c>
      <c r="H8" s="18">
        <v>50</v>
      </c>
      <c r="I8" s="18">
        <v>420</v>
      </c>
      <c r="J8" s="24">
        <f t="shared" si="1"/>
        <v>628.2</v>
      </c>
      <c r="K8" s="18"/>
      <c r="L8" s="18"/>
      <c r="M8" s="18"/>
      <c r="N8" s="26">
        <f t="shared" si="2"/>
        <v>0</v>
      </c>
      <c r="O8" s="18"/>
      <c r="P8" s="18"/>
      <c r="Q8" s="18"/>
      <c r="R8" s="27">
        <f t="shared" si="3"/>
        <v>0</v>
      </c>
    </row>
    <row r="9" spans="1:18" s="1" customFormat="1" ht="21" customHeight="1">
      <c r="A9" s="9" t="s">
        <v>18</v>
      </c>
      <c r="B9" s="10" t="s">
        <v>19</v>
      </c>
      <c r="C9" s="19"/>
      <c r="D9" s="40"/>
      <c r="E9" s="40"/>
      <c r="F9" s="25">
        <f t="shared" si="0"/>
        <v>0</v>
      </c>
      <c r="G9" s="19"/>
      <c r="H9" s="19"/>
      <c r="I9" s="19"/>
      <c r="J9" s="24">
        <f t="shared" si="1"/>
        <v>0</v>
      </c>
      <c r="K9" s="19"/>
      <c r="L9" s="19"/>
      <c r="M9" s="19"/>
      <c r="N9" s="26">
        <f t="shared" si="2"/>
        <v>0</v>
      </c>
      <c r="O9" s="19"/>
      <c r="P9" s="19"/>
      <c r="Q9" s="19"/>
      <c r="R9" s="27">
        <f t="shared" si="3"/>
        <v>0</v>
      </c>
    </row>
    <row r="10" spans="1:18" s="1" customFormat="1" ht="21" customHeight="1">
      <c r="A10" s="7" t="s">
        <v>21</v>
      </c>
      <c r="B10" s="8" t="s">
        <v>22</v>
      </c>
      <c r="C10" s="18"/>
      <c r="D10" s="41"/>
      <c r="E10" s="41"/>
      <c r="F10" s="25">
        <f t="shared" si="0"/>
        <v>0</v>
      </c>
      <c r="G10" s="18"/>
      <c r="H10" s="18"/>
      <c r="I10" s="18"/>
      <c r="J10" s="24">
        <f t="shared" si="1"/>
        <v>0</v>
      </c>
      <c r="K10" s="18"/>
      <c r="L10" s="18"/>
      <c r="M10" s="18"/>
      <c r="N10" s="26">
        <f t="shared" si="2"/>
        <v>0</v>
      </c>
      <c r="O10" s="18"/>
      <c r="P10" s="18"/>
      <c r="Q10" s="18"/>
      <c r="R10" s="27">
        <f t="shared" si="3"/>
        <v>0</v>
      </c>
    </row>
    <row r="11" spans="1:18" s="1" customFormat="1" ht="21" customHeight="1">
      <c r="A11" s="9" t="s">
        <v>23</v>
      </c>
      <c r="B11" s="10" t="s">
        <v>24</v>
      </c>
      <c r="C11" s="19"/>
      <c r="D11" s="40">
        <v>10500</v>
      </c>
      <c r="E11" s="40"/>
      <c r="F11" s="25">
        <f t="shared" si="0"/>
        <v>10500</v>
      </c>
      <c r="G11" s="19"/>
      <c r="H11" s="19">
        <v>0</v>
      </c>
      <c r="I11" s="19"/>
      <c r="J11" s="24">
        <f t="shared" si="1"/>
        <v>0</v>
      </c>
      <c r="K11" s="19"/>
      <c r="L11" s="19"/>
      <c r="M11" s="19"/>
      <c r="N11" s="26">
        <f t="shared" si="2"/>
        <v>0</v>
      </c>
      <c r="O11" s="19"/>
      <c r="P11" s="19"/>
      <c r="Q11" s="19"/>
      <c r="R11" s="27">
        <f t="shared" si="3"/>
        <v>0</v>
      </c>
    </row>
    <row r="12" spans="1:18" s="1" customFormat="1" ht="21" customHeight="1">
      <c r="A12" s="7" t="s">
        <v>25</v>
      </c>
      <c r="B12" s="8" t="s">
        <v>26</v>
      </c>
      <c r="C12" s="18"/>
      <c r="D12" s="41"/>
      <c r="E12" s="41"/>
      <c r="F12" s="25">
        <f t="shared" si="0"/>
        <v>0</v>
      </c>
      <c r="G12" s="41">
        <v>6575.6</v>
      </c>
      <c r="H12" s="18">
        <v>774.3</v>
      </c>
      <c r="I12" s="41">
        <v>14802.05</v>
      </c>
      <c r="J12" s="24">
        <f t="shared" si="1"/>
        <v>22151.95</v>
      </c>
      <c r="K12" s="18"/>
      <c r="L12" s="18"/>
      <c r="M12" s="18"/>
      <c r="N12" s="26">
        <f t="shared" si="2"/>
        <v>0</v>
      </c>
      <c r="O12" s="18"/>
      <c r="P12" s="18"/>
      <c r="Q12" s="18"/>
      <c r="R12" s="27">
        <f t="shared" si="3"/>
        <v>0</v>
      </c>
    </row>
    <row r="13" spans="1:18" s="1" customFormat="1" ht="21" customHeight="1">
      <c r="A13" s="9" t="s">
        <v>27</v>
      </c>
      <c r="B13" s="10" t="s">
        <v>28</v>
      </c>
      <c r="C13" s="19"/>
      <c r="D13" s="40"/>
      <c r="E13" s="40"/>
      <c r="F13" s="25">
        <f t="shared" si="0"/>
        <v>0</v>
      </c>
      <c r="G13" s="40"/>
      <c r="H13" s="19"/>
      <c r="I13" s="19"/>
      <c r="J13" s="24">
        <f t="shared" si="1"/>
        <v>0</v>
      </c>
      <c r="K13" s="19"/>
      <c r="L13" s="19"/>
      <c r="M13" s="19"/>
      <c r="N13" s="26">
        <f t="shared" si="2"/>
        <v>0</v>
      </c>
      <c r="O13" s="19"/>
      <c r="P13" s="19"/>
      <c r="Q13" s="19"/>
      <c r="R13" s="27">
        <f t="shared" si="3"/>
        <v>0</v>
      </c>
    </row>
    <row r="14" spans="1:18" s="1" customFormat="1" ht="21" customHeight="1">
      <c r="A14" s="7" t="s">
        <v>29</v>
      </c>
      <c r="B14" s="8" t="s">
        <v>30</v>
      </c>
      <c r="C14" s="18"/>
      <c r="D14" s="41"/>
      <c r="E14" s="41">
        <v>34080</v>
      </c>
      <c r="F14" s="25">
        <f t="shared" si="0"/>
        <v>34080</v>
      </c>
      <c r="G14" s="41">
        <v>10460</v>
      </c>
      <c r="H14" s="18">
        <v>0</v>
      </c>
      <c r="I14" s="18"/>
      <c r="J14" s="24">
        <f t="shared" si="1"/>
        <v>10460</v>
      </c>
      <c r="K14" s="18"/>
      <c r="L14" s="18"/>
      <c r="M14" s="18"/>
      <c r="N14" s="26">
        <f t="shared" si="2"/>
        <v>0</v>
      </c>
      <c r="O14" s="18"/>
      <c r="P14" s="18"/>
      <c r="Q14" s="18"/>
      <c r="R14" s="27">
        <f t="shared" si="3"/>
        <v>0</v>
      </c>
    </row>
    <row r="15" spans="1:18" s="1" customFormat="1" ht="21" customHeight="1">
      <c r="A15" s="9" t="s">
        <v>33</v>
      </c>
      <c r="B15" s="10" t="s">
        <v>34</v>
      </c>
      <c r="C15" s="19"/>
      <c r="D15" s="40"/>
      <c r="E15" s="40"/>
      <c r="F15" s="25">
        <f t="shared" si="0"/>
        <v>0</v>
      </c>
      <c r="G15" s="40">
        <v>62.38</v>
      </c>
      <c r="H15" s="19"/>
      <c r="I15" s="19"/>
      <c r="J15" s="24">
        <f t="shared" si="1"/>
        <v>62.38</v>
      </c>
      <c r="K15" s="19"/>
      <c r="L15" s="19"/>
      <c r="M15" s="19"/>
      <c r="N15" s="26">
        <f t="shared" si="2"/>
        <v>0</v>
      </c>
      <c r="O15" s="19"/>
      <c r="P15" s="19"/>
      <c r="Q15" s="19"/>
      <c r="R15" s="27">
        <f t="shared" si="3"/>
        <v>0</v>
      </c>
    </row>
    <row r="16" spans="1:18" s="35" customFormat="1" ht="21" customHeight="1">
      <c r="A16" s="28" t="s">
        <v>35</v>
      </c>
      <c r="B16" s="29" t="s">
        <v>36</v>
      </c>
      <c r="C16" s="30">
        <f>SUM(C17:C18)</f>
        <v>219194932.87</v>
      </c>
      <c r="D16" s="30">
        <f>SUM(D17:D18)</f>
        <v>1666372.82</v>
      </c>
      <c r="E16" s="30">
        <f>SUM(E17:E18)</f>
        <v>2329422.87</v>
      </c>
      <c r="F16" s="31">
        <f t="shared" si="0"/>
        <v>223190728.56</v>
      </c>
      <c r="G16" s="30">
        <f>SUM(G17:G18)</f>
        <v>2236289.7800000003</v>
      </c>
      <c r="H16" s="30">
        <f>SUM(H17:H18)</f>
        <v>1467223.62</v>
      </c>
      <c r="I16" s="30">
        <f>SUM(I17:I18)</f>
        <v>10200048.65</v>
      </c>
      <c r="J16" s="32">
        <f t="shared" si="1"/>
        <v>13903562.05</v>
      </c>
      <c r="K16" s="30">
        <f>SUM(K17:K18)</f>
        <v>0</v>
      </c>
      <c r="L16" s="30">
        <f>SUM(L17:L18)</f>
        <v>0</v>
      </c>
      <c r="M16" s="30">
        <f>SUM(M17:M18)</f>
        <v>0</v>
      </c>
      <c r="N16" s="33">
        <f t="shared" si="2"/>
        <v>0</v>
      </c>
      <c r="O16" s="30">
        <f>SUM(O17:O18)</f>
        <v>0</v>
      </c>
      <c r="P16" s="30">
        <f>SUM(P17:P18)</f>
        <v>0</v>
      </c>
      <c r="Q16" s="30">
        <f>SUM(Q17:Q18)</f>
        <v>0</v>
      </c>
      <c r="R16" s="34">
        <f t="shared" si="3"/>
        <v>0</v>
      </c>
    </row>
    <row r="17" spans="1:18" s="1" customFormat="1" ht="21" customHeight="1">
      <c r="A17" s="9" t="s">
        <v>37</v>
      </c>
      <c r="B17" s="10" t="s">
        <v>38</v>
      </c>
      <c r="C17" s="19">
        <v>893282.87</v>
      </c>
      <c r="D17" s="40">
        <v>1325772.82</v>
      </c>
      <c r="E17" s="40">
        <v>1169122.87</v>
      </c>
      <c r="F17" s="25">
        <f t="shared" si="0"/>
        <v>3388178.56</v>
      </c>
      <c r="G17" s="40">
        <v>1263367.78</v>
      </c>
      <c r="H17" s="40">
        <v>1263723.62</v>
      </c>
      <c r="I17" s="40">
        <v>353785.65</v>
      </c>
      <c r="J17" s="24">
        <f t="shared" si="1"/>
        <v>2880877.0500000003</v>
      </c>
      <c r="K17" s="19"/>
      <c r="L17" s="19"/>
      <c r="M17" s="19"/>
      <c r="N17" s="26">
        <f t="shared" si="2"/>
        <v>0</v>
      </c>
      <c r="O17" s="19"/>
      <c r="P17" s="19"/>
      <c r="Q17" s="19"/>
      <c r="R17" s="27">
        <f t="shared" si="3"/>
        <v>0</v>
      </c>
    </row>
    <row r="18" spans="1:18" s="1" customFormat="1" ht="21" customHeight="1">
      <c r="A18" s="7" t="s">
        <v>39</v>
      </c>
      <c r="B18" s="8" t="s">
        <v>40</v>
      </c>
      <c r="C18" s="18">
        <v>218301650</v>
      </c>
      <c r="D18" s="41">
        <v>340600</v>
      </c>
      <c r="E18" s="41">
        <v>1160300</v>
      </c>
      <c r="F18" s="25">
        <f t="shared" si="0"/>
        <v>219802550</v>
      </c>
      <c r="G18" s="41">
        <v>972922</v>
      </c>
      <c r="H18" s="41">
        <v>203500</v>
      </c>
      <c r="I18" s="41">
        <v>9846263</v>
      </c>
      <c r="J18" s="24">
        <f t="shared" si="1"/>
        <v>11022685</v>
      </c>
      <c r="K18" s="18"/>
      <c r="L18" s="18"/>
      <c r="M18" s="18"/>
      <c r="N18" s="26">
        <f t="shared" si="2"/>
        <v>0</v>
      </c>
      <c r="O18" s="18"/>
      <c r="P18" s="18"/>
      <c r="Q18" s="18"/>
      <c r="R18" s="27">
        <f t="shared" si="3"/>
        <v>0</v>
      </c>
    </row>
    <row r="19" spans="1:18" s="35" customFormat="1" ht="21" customHeight="1">
      <c r="A19" s="37" t="s">
        <v>31</v>
      </c>
      <c r="B19" s="38" t="s">
        <v>41</v>
      </c>
      <c r="C19" s="39"/>
      <c r="D19" s="42"/>
      <c r="E19" s="39"/>
      <c r="F19" s="31">
        <f t="shared" si="0"/>
        <v>0</v>
      </c>
      <c r="G19" s="39"/>
      <c r="H19" s="39"/>
      <c r="I19" s="39"/>
      <c r="J19" s="32">
        <f t="shared" si="1"/>
        <v>0</v>
      </c>
      <c r="K19" s="39"/>
      <c r="L19" s="39"/>
      <c r="M19" s="39"/>
      <c r="N19" s="33">
        <f t="shared" si="2"/>
        <v>0</v>
      </c>
      <c r="O19" s="39"/>
      <c r="P19" s="39"/>
      <c r="Q19" s="39"/>
      <c r="R19" s="34">
        <f t="shared" si="3"/>
        <v>0</v>
      </c>
    </row>
    <row r="20" spans="1:18" s="35" customFormat="1" ht="21" customHeight="1">
      <c r="A20" s="28" t="s">
        <v>42</v>
      </c>
      <c r="B20" s="29" t="s">
        <v>43</v>
      </c>
      <c r="C20" s="30">
        <f>+C21+C22+C23+C24+C27+C28+C31+C32+C33+C34+C35+C36+C37+C38+C39+C40+C41+C42+C43+C44</f>
        <v>634597</v>
      </c>
      <c r="D20" s="30">
        <f>+D21+D22+D23+D24+D27+D28+D31+D32+D33+D34+D35+D36+D37+D38+D39+D40+D41+D42+D43+D44</f>
        <v>5327656.84</v>
      </c>
      <c r="E20" s="30">
        <f>+E21+E22+E23+E24+E27+E28+E31+E32+E33+E34+E35+E36+E37+E38+E39+E40+E41+E42+E43+E44</f>
        <v>2303832.77</v>
      </c>
      <c r="F20" s="31">
        <f t="shared" si="0"/>
        <v>8266086.609999999</v>
      </c>
      <c r="G20" s="30">
        <f>+G21+G22+G23+G24+G27+G28+G31+G32+G33+G34+G35+G36+G37+G38+G39+G40+G41+G42+G43+G44</f>
        <v>4114721.01</v>
      </c>
      <c r="H20" s="30">
        <f>+H21+H22+H23+H24+H27+H28+H31+H32+H33+H34+H35+H36+H37+H38+H39+H40+H41+H42+H43+H44</f>
        <v>4038022.68</v>
      </c>
      <c r="I20" s="30">
        <f>+I21+I22+I23+I24+I27+I28+I31+I32+I33+I34+I35+I36+I37+I38+I39+I40+I41+I42+I43+I44</f>
        <v>1017321.8</v>
      </c>
      <c r="J20" s="32">
        <f t="shared" si="1"/>
        <v>9170065.49</v>
      </c>
      <c r="K20" s="30">
        <f>+K21+K22+K23+K24+K27+K28+K31+K32+K33+K34+K35+K36+K37+K38+K39+K40+K41+K42+K43+K44</f>
        <v>0</v>
      </c>
      <c r="L20" s="30">
        <f>+L21+L22+L23+L24+L27+L28+L31+L32+L33+L34+L35+L36+L37+L38+L39+L40+L41+L42+L43+L44</f>
        <v>0</v>
      </c>
      <c r="M20" s="30">
        <f>+M21+M22+M23+M24+M27+M28+M31+M32+M33+M34+M35+M36+M37+M38+M39+M40+M41+M42+M43+M44</f>
        <v>0</v>
      </c>
      <c r="N20" s="33">
        <f t="shared" si="2"/>
        <v>0</v>
      </c>
      <c r="O20" s="30">
        <f>+O21+O22+O23+O24+O27+O28+O31+O32+O33+O34+O35+O36+O37+O38+O39+O40+O41+O42+O43+O44</f>
        <v>0</v>
      </c>
      <c r="P20" s="30">
        <f>+P21+P22+P23+P24+P27+P28+P31+P32+P33+P34+P35+P36+P37+P38+P39+P40+P41+P42+P43+P44</f>
        <v>0</v>
      </c>
      <c r="Q20" s="30">
        <f>+Q21+Q22+Q23+Q24+Q27+Q28+Q31+Q32+Q33+Q34+Q35+Q36+Q37+Q38+Q39+Q40+Q41+Q42+Q43+Q44</f>
        <v>0</v>
      </c>
      <c r="R20" s="34">
        <f t="shared" si="3"/>
        <v>0</v>
      </c>
    </row>
    <row r="21" spans="1:18" s="1" customFormat="1" ht="21" customHeight="1">
      <c r="A21" s="9" t="s">
        <v>44</v>
      </c>
      <c r="B21" s="10" t="s">
        <v>45</v>
      </c>
      <c r="C21" s="19">
        <v>349465</v>
      </c>
      <c r="D21" s="40">
        <v>619215</v>
      </c>
      <c r="E21" s="40">
        <v>1042805</v>
      </c>
      <c r="F21" s="25">
        <f t="shared" si="0"/>
        <v>2011485</v>
      </c>
      <c r="G21" s="40">
        <v>539563</v>
      </c>
      <c r="H21" s="19">
        <v>461610</v>
      </c>
      <c r="I21" s="19">
        <v>461691</v>
      </c>
      <c r="J21" s="24">
        <f t="shared" si="1"/>
        <v>1462864</v>
      </c>
      <c r="K21" s="19"/>
      <c r="L21" s="19"/>
      <c r="M21" s="19"/>
      <c r="N21" s="26">
        <f t="shared" si="2"/>
        <v>0</v>
      </c>
      <c r="O21" s="19"/>
      <c r="P21" s="19"/>
      <c r="Q21" s="19"/>
      <c r="R21" s="27">
        <f t="shared" si="3"/>
        <v>0</v>
      </c>
    </row>
    <row r="22" spans="1:18" s="1" customFormat="1" ht="21" customHeight="1">
      <c r="A22" s="7" t="s">
        <v>46</v>
      </c>
      <c r="B22" s="8" t="s">
        <v>47</v>
      </c>
      <c r="C22" s="18">
        <v>0</v>
      </c>
      <c r="D22" s="41">
        <v>21780</v>
      </c>
      <c r="E22" s="41">
        <v>31680</v>
      </c>
      <c r="F22" s="25">
        <f t="shared" si="0"/>
        <v>53460</v>
      </c>
      <c r="G22" s="41">
        <v>3900</v>
      </c>
      <c r="H22" s="18">
        <v>23400</v>
      </c>
      <c r="I22" s="18">
        <v>3900</v>
      </c>
      <c r="J22" s="24">
        <f t="shared" si="1"/>
        <v>31200</v>
      </c>
      <c r="K22" s="18"/>
      <c r="L22" s="18"/>
      <c r="M22" s="18"/>
      <c r="N22" s="26">
        <f t="shared" si="2"/>
        <v>0</v>
      </c>
      <c r="O22" s="18"/>
      <c r="P22" s="18"/>
      <c r="Q22" s="18"/>
      <c r="R22" s="27">
        <f t="shared" si="3"/>
        <v>0</v>
      </c>
    </row>
    <row r="23" spans="1:18" s="1" customFormat="1" ht="21" customHeight="1">
      <c r="A23" s="9" t="s">
        <v>20</v>
      </c>
      <c r="B23" s="10" t="s">
        <v>48</v>
      </c>
      <c r="C23" s="19">
        <v>25120</v>
      </c>
      <c r="D23" s="40">
        <v>30520</v>
      </c>
      <c r="E23" s="40">
        <v>48224</v>
      </c>
      <c r="F23" s="25">
        <f t="shared" si="0"/>
        <v>103864</v>
      </c>
      <c r="G23" s="40">
        <v>14760</v>
      </c>
      <c r="H23" s="19">
        <v>39516</v>
      </c>
      <c r="I23" s="19">
        <v>26152</v>
      </c>
      <c r="J23" s="24">
        <f t="shared" si="1"/>
        <v>80428</v>
      </c>
      <c r="K23" s="19"/>
      <c r="L23" s="19"/>
      <c r="M23" s="19"/>
      <c r="N23" s="26">
        <f t="shared" si="2"/>
        <v>0</v>
      </c>
      <c r="O23" s="19"/>
      <c r="P23" s="19"/>
      <c r="Q23" s="19"/>
      <c r="R23" s="27">
        <f t="shared" si="3"/>
        <v>0</v>
      </c>
    </row>
    <row r="24" spans="1:18" s="1" customFormat="1" ht="21" customHeight="1">
      <c r="A24" s="7" t="s">
        <v>49</v>
      </c>
      <c r="B24" s="8" t="s">
        <v>50</v>
      </c>
      <c r="C24" s="17">
        <f>+C25+C26+C27</f>
        <v>588.5</v>
      </c>
      <c r="D24" s="17">
        <f>+D25+D26+D27</f>
        <v>1659678</v>
      </c>
      <c r="E24" s="17">
        <f>SUM(E25:E26)</f>
        <v>1000064.95</v>
      </c>
      <c r="F24" s="25">
        <f t="shared" si="0"/>
        <v>2660331.45</v>
      </c>
      <c r="G24" s="17">
        <f>SUM(G25:G26)</f>
        <v>1143936.95</v>
      </c>
      <c r="H24" s="17">
        <f>SUM(H25:H26)</f>
        <v>1331404.25</v>
      </c>
      <c r="I24" s="17">
        <f>SUM(I25:I26)</f>
        <v>0</v>
      </c>
      <c r="J24" s="24">
        <f t="shared" si="1"/>
        <v>2475341.2</v>
      </c>
      <c r="K24" s="17">
        <f>SUM(K25:K26)</f>
        <v>0</v>
      </c>
      <c r="L24" s="17">
        <f>SUM(L25:L26)</f>
        <v>0</v>
      </c>
      <c r="M24" s="17">
        <f>SUM(M25:M26)</f>
        <v>0</v>
      </c>
      <c r="N24" s="26">
        <f t="shared" si="2"/>
        <v>0</v>
      </c>
      <c r="O24" s="17">
        <f>SUM(O25:O26)</f>
        <v>0</v>
      </c>
      <c r="P24" s="17">
        <f>SUM(P25:P26)</f>
        <v>0</v>
      </c>
      <c r="Q24" s="17">
        <f>SUM(Q25:Q26)</f>
        <v>0</v>
      </c>
      <c r="R24" s="27">
        <f t="shared" si="3"/>
        <v>0</v>
      </c>
    </row>
    <row r="25" spans="1:18" s="1" customFormat="1" ht="21" customHeight="1">
      <c r="A25" s="9" t="s">
        <v>51</v>
      </c>
      <c r="B25" s="10" t="s">
        <v>52</v>
      </c>
      <c r="C25" s="19"/>
      <c r="D25" s="19"/>
      <c r="E25" s="40">
        <v>948994.95</v>
      </c>
      <c r="F25" s="25">
        <f t="shared" si="0"/>
        <v>948994.95</v>
      </c>
      <c r="G25" s="40">
        <v>367706.95</v>
      </c>
      <c r="H25" s="40">
        <v>383574.25</v>
      </c>
      <c r="I25" s="19"/>
      <c r="J25" s="24">
        <f t="shared" si="1"/>
        <v>751281.2</v>
      </c>
      <c r="K25" s="19"/>
      <c r="L25" s="19"/>
      <c r="M25" s="19"/>
      <c r="N25" s="26">
        <f t="shared" si="2"/>
        <v>0</v>
      </c>
      <c r="O25" s="19"/>
      <c r="P25" s="19"/>
      <c r="Q25" s="19"/>
      <c r="R25" s="27">
        <f t="shared" si="3"/>
        <v>0</v>
      </c>
    </row>
    <row r="26" spans="1:18" s="1" customFormat="1" ht="21" customHeight="1">
      <c r="A26" s="7" t="s">
        <v>53</v>
      </c>
      <c r="B26" s="8" t="s">
        <v>54</v>
      </c>
      <c r="C26" s="18"/>
      <c r="D26" s="18"/>
      <c r="E26" s="41">
        <v>51070</v>
      </c>
      <c r="F26" s="25">
        <f t="shared" si="0"/>
        <v>51070</v>
      </c>
      <c r="G26" s="41">
        <v>776230</v>
      </c>
      <c r="H26" s="41">
        <v>947830</v>
      </c>
      <c r="I26" s="18"/>
      <c r="J26" s="24">
        <f t="shared" si="1"/>
        <v>1724060</v>
      </c>
      <c r="K26" s="18"/>
      <c r="L26" s="18"/>
      <c r="M26" s="18"/>
      <c r="N26" s="26">
        <f t="shared" si="2"/>
        <v>0</v>
      </c>
      <c r="O26" s="18"/>
      <c r="P26" s="18"/>
      <c r="Q26" s="18"/>
      <c r="R26" s="27">
        <f t="shared" si="3"/>
        <v>0</v>
      </c>
    </row>
    <row r="27" spans="1:18" s="1" customFormat="1" ht="21" customHeight="1">
      <c r="A27" s="9" t="s">
        <v>55</v>
      </c>
      <c r="B27" s="10" t="s">
        <v>56</v>
      </c>
      <c r="C27" s="19">
        <v>588.5</v>
      </c>
      <c r="D27" s="40">
        <v>1659678</v>
      </c>
      <c r="E27" s="40">
        <v>35889.3</v>
      </c>
      <c r="F27" s="25">
        <f t="shared" si="0"/>
        <v>1696155.8</v>
      </c>
      <c r="G27" s="40">
        <v>47990.74</v>
      </c>
      <c r="H27" s="40">
        <v>60839.2</v>
      </c>
      <c r="I27" s="19"/>
      <c r="J27" s="24">
        <f t="shared" si="1"/>
        <v>108829.94</v>
      </c>
      <c r="K27" s="19"/>
      <c r="L27" s="19"/>
      <c r="M27" s="19"/>
      <c r="N27" s="26">
        <f t="shared" si="2"/>
        <v>0</v>
      </c>
      <c r="O27" s="19"/>
      <c r="P27" s="19"/>
      <c r="Q27" s="19"/>
      <c r="R27" s="27">
        <f t="shared" si="3"/>
        <v>0</v>
      </c>
    </row>
    <row r="28" spans="1:18" s="1" customFormat="1" ht="21" customHeight="1">
      <c r="A28" s="7" t="s">
        <v>57</v>
      </c>
      <c r="B28" s="8" t="s">
        <v>58</v>
      </c>
      <c r="C28" s="17">
        <f>SUM(C29:C30)</f>
        <v>0</v>
      </c>
      <c r="D28" s="17">
        <f>SUM(D29:D30)</f>
        <v>0</v>
      </c>
      <c r="E28" s="17">
        <f>SUM(E29:E30)</f>
        <v>54606</v>
      </c>
      <c r="F28" s="25">
        <f t="shared" si="0"/>
        <v>54606</v>
      </c>
      <c r="G28" s="17">
        <f>SUM(G29:G30)</f>
        <v>69270</v>
      </c>
      <c r="H28" s="17">
        <f>SUM(H29:H30)</f>
        <v>40806</v>
      </c>
      <c r="I28" s="17">
        <f>SUM(I29:I30)</f>
        <v>0</v>
      </c>
      <c r="J28" s="24">
        <f t="shared" si="1"/>
        <v>110076</v>
      </c>
      <c r="K28" s="17">
        <f>SUM(K29:K30)</f>
        <v>0</v>
      </c>
      <c r="L28" s="17">
        <f>SUM(L29:L30)</f>
        <v>0</v>
      </c>
      <c r="M28" s="17">
        <f>SUM(M29:M30)</f>
        <v>0</v>
      </c>
      <c r="N28" s="26">
        <f t="shared" si="2"/>
        <v>0</v>
      </c>
      <c r="O28" s="17">
        <f>SUM(O29:O30)</f>
        <v>0</v>
      </c>
      <c r="P28" s="17">
        <f>SUM(P29:P30)</f>
        <v>0</v>
      </c>
      <c r="Q28" s="17">
        <f>SUM(Q29:Q30)</f>
        <v>0</v>
      </c>
      <c r="R28" s="27">
        <f t="shared" si="3"/>
        <v>0</v>
      </c>
    </row>
    <row r="29" spans="1:18" s="1" customFormat="1" ht="21" customHeight="1">
      <c r="A29" s="9" t="s">
        <v>59</v>
      </c>
      <c r="B29" s="10" t="s">
        <v>60</v>
      </c>
      <c r="C29" s="19"/>
      <c r="D29" s="19"/>
      <c r="E29" s="40">
        <v>13800</v>
      </c>
      <c r="F29" s="25">
        <f t="shared" si="0"/>
        <v>13800</v>
      </c>
      <c r="G29" s="40">
        <v>13800</v>
      </c>
      <c r="H29" s="19"/>
      <c r="I29" s="19"/>
      <c r="J29" s="24">
        <f t="shared" si="1"/>
        <v>13800</v>
      </c>
      <c r="K29" s="19"/>
      <c r="L29" s="19"/>
      <c r="M29" s="19"/>
      <c r="N29" s="26">
        <f t="shared" si="2"/>
        <v>0</v>
      </c>
      <c r="O29" s="19"/>
      <c r="P29" s="19"/>
      <c r="Q29" s="19"/>
      <c r="R29" s="27">
        <f t="shared" si="3"/>
        <v>0</v>
      </c>
    </row>
    <row r="30" spans="1:18" s="1" customFormat="1" ht="21" customHeight="1">
      <c r="A30" s="7" t="s">
        <v>61</v>
      </c>
      <c r="B30" s="8" t="s">
        <v>62</v>
      </c>
      <c r="C30" s="18"/>
      <c r="D30" s="18"/>
      <c r="E30" s="41">
        <v>40806</v>
      </c>
      <c r="F30" s="25">
        <f t="shared" si="0"/>
        <v>40806</v>
      </c>
      <c r="G30" s="41">
        <v>55470</v>
      </c>
      <c r="H30" s="41">
        <v>40806</v>
      </c>
      <c r="I30" s="18"/>
      <c r="J30" s="24">
        <f t="shared" si="1"/>
        <v>96276</v>
      </c>
      <c r="K30" s="18"/>
      <c r="L30" s="18"/>
      <c r="M30" s="18"/>
      <c r="N30" s="26">
        <f t="shared" si="2"/>
        <v>0</v>
      </c>
      <c r="O30" s="18"/>
      <c r="P30" s="18"/>
      <c r="Q30" s="18"/>
      <c r="R30" s="27">
        <f t="shared" si="3"/>
        <v>0</v>
      </c>
    </row>
    <row r="31" spans="1:18" s="1" customFormat="1" ht="21" customHeight="1">
      <c r="A31" s="9" t="s">
        <v>63</v>
      </c>
      <c r="B31" s="10" t="s">
        <v>64</v>
      </c>
      <c r="C31" s="40">
        <v>3550</v>
      </c>
      <c r="D31" s="40">
        <v>87250</v>
      </c>
      <c r="E31" s="19"/>
      <c r="F31" s="25">
        <f t="shared" si="0"/>
        <v>90800</v>
      </c>
      <c r="G31" s="40">
        <v>332869</v>
      </c>
      <c r="H31" s="19"/>
      <c r="I31" s="19"/>
      <c r="J31" s="24">
        <f t="shared" si="1"/>
        <v>332869</v>
      </c>
      <c r="K31" s="19"/>
      <c r="L31" s="19"/>
      <c r="M31" s="19"/>
      <c r="N31" s="26">
        <f t="shared" si="2"/>
        <v>0</v>
      </c>
      <c r="O31" s="19"/>
      <c r="P31" s="19"/>
      <c r="Q31" s="19"/>
      <c r="R31" s="27">
        <f t="shared" si="3"/>
        <v>0</v>
      </c>
    </row>
    <row r="32" spans="1:18" s="1" customFormat="1" ht="21" customHeight="1">
      <c r="A32" s="7" t="s">
        <v>65</v>
      </c>
      <c r="B32" s="8" t="s">
        <v>66</v>
      </c>
      <c r="C32" s="41"/>
      <c r="D32" s="41"/>
      <c r="E32" s="18"/>
      <c r="F32" s="25">
        <f t="shared" si="0"/>
        <v>0</v>
      </c>
      <c r="G32" s="41"/>
      <c r="H32" s="18"/>
      <c r="I32" s="18"/>
      <c r="J32" s="24">
        <f t="shared" si="1"/>
        <v>0</v>
      </c>
      <c r="K32" s="18"/>
      <c r="L32" s="18"/>
      <c r="M32" s="18"/>
      <c r="N32" s="26">
        <f t="shared" si="2"/>
        <v>0</v>
      </c>
      <c r="O32" s="18"/>
      <c r="P32" s="18"/>
      <c r="Q32" s="18"/>
      <c r="R32" s="27">
        <f t="shared" si="3"/>
        <v>0</v>
      </c>
    </row>
    <row r="33" spans="1:18" s="1" customFormat="1" ht="21" customHeight="1">
      <c r="A33" s="9" t="s">
        <v>14</v>
      </c>
      <c r="B33" s="10" t="s">
        <v>67</v>
      </c>
      <c r="C33" s="40">
        <v>228500</v>
      </c>
      <c r="D33" s="40">
        <v>973205</v>
      </c>
      <c r="E33" s="19"/>
      <c r="F33" s="25">
        <f t="shared" si="0"/>
        <v>1201705</v>
      </c>
      <c r="G33" s="40">
        <v>1762905</v>
      </c>
      <c r="H33" s="40">
        <v>1988405</v>
      </c>
      <c r="I33" s="19">
        <v>407105</v>
      </c>
      <c r="J33" s="24">
        <f t="shared" si="1"/>
        <v>4158415</v>
      </c>
      <c r="K33" s="19"/>
      <c r="L33" s="19"/>
      <c r="M33" s="19"/>
      <c r="N33" s="26">
        <f t="shared" si="2"/>
        <v>0</v>
      </c>
      <c r="O33" s="19"/>
      <c r="P33" s="19"/>
      <c r="Q33" s="19"/>
      <c r="R33" s="27">
        <f t="shared" si="3"/>
        <v>0</v>
      </c>
    </row>
    <row r="34" spans="1:18" s="1" customFormat="1" ht="21" customHeight="1">
      <c r="A34" s="7" t="s">
        <v>68</v>
      </c>
      <c r="B34" s="8" t="s">
        <v>69</v>
      </c>
      <c r="C34" s="18"/>
      <c r="D34" s="18"/>
      <c r="E34" s="18"/>
      <c r="F34" s="25">
        <f t="shared" si="0"/>
        <v>0</v>
      </c>
      <c r="G34" s="18"/>
      <c r="H34" s="18"/>
      <c r="I34" s="18"/>
      <c r="J34" s="24">
        <f t="shared" si="1"/>
        <v>0</v>
      </c>
      <c r="K34" s="18"/>
      <c r="L34" s="18"/>
      <c r="M34" s="18"/>
      <c r="N34" s="26">
        <f t="shared" si="2"/>
        <v>0</v>
      </c>
      <c r="O34" s="18"/>
      <c r="P34" s="18"/>
      <c r="Q34" s="18"/>
      <c r="R34" s="27">
        <f t="shared" si="3"/>
        <v>0</v>
      </c>
    </row>
    <row r="35" spans="1:18" s="1" customFormat="1" ht="21" customHeight="1">
      <c r="A35" s="9" t="s">
        <v>70</v>
      </c>
      <c r="B35" s="10" t="s">
        <v>71</v>
      </c>
      <c r="C35" s="19"/>
      <c r="D35" s="19"/>
      <c r="E35" s="19"/>
      <c r="F35" s="25">
        <f t="shared" si="0"/>
        <v>0</v>
      </c>
      <c r="G35" s="19"/>
      <c r="H35" s="19"/>
      <c r="I35" s="19"/>
      <c r="J35" s="24">
        <f t="shared" si="1"/>
        <v>0</v>
      </c>
      <c r="K35" s="19"/>
      <c r="L35" s="19"/>
      <c r="M35" s="19"/>
      <c r="N35" s="26">
        <f t="shared" si="2"/>
        <v>0</v>
      </c>
      <c r="O35" s="19"/>
      <c r="P35" s="19"/>
      <c r="Q35" s="19"/>
      <c r="R35" s="27">
        <f t="shared" si="3"/>
        <v>0</v>
      </c>
    </row>
    <row r="36" spans="1:18" s="1" customFormat="1" ht="21" customHeight="1">
      <c r="A36" s="7" t="s">
        <v>72</v>
      </c>
      <c r="B36" s="8" t="s">
        <v>73</v>
      </c>
      <c r="C36" s="18"/>
      <c r="D36" s="18"/>
      <c r="E36" s="18"/>
      <c r="F36" s="25">
        <f t="shared" si="0"/>
        <v>0</v>
      </c>
      <c r="G36" s="18"/>
      <c r="H36" s="18"/>
      <c r="I36" s="18"/>
      <c r="J36" s="24">
        <f t="shared" si="1"/>
        <v>0</v>
      </c>
      <c r="K36" s="18"/>
      <c r="L36" s="18"/>
      <c r="M36" s="18"/>
      <c r="N36" s="26">
        <f t="shared" si="2"/>
        <v>0</v>
      </c>
      <c r="O36" s="18"/>
      <c r="P36" s="18"/>
      <c r="Q36" s="18"/>
      <c r="R36" s="27">
        <f t="shared" si="3"/>
        <v>0</v>
      </c>
    </row>
    <row r="37" spans="1:18" s="1" customFormat="1" ht="21" customHeight="1">
      <c r="A37" s="9" t="s">
        <v>74</v>
      </c>
      <c r="B37" s="10" t="s">
        <v>75</v>
      </c>
      <c r="C37" s="19"/>
      <c r="D37" s="19"/>
      <c r="E37" s="19"/>
      <c r="F37" s="25">
        <f t="shared" si="0"/>
        <v>0</v>
      </c>
      <c r="G37" s="19"/>
      <c r="H37" s="19"/>
      <c r="I37" s="19"/>
      <c r="J37" s="24">
        <f t="shared" si="1"/>
        <v>0</v>
      </c>
      <c r="K37" s="19"/>
      <c r="L37" s="19"/>
      <c r="M37" s="19"/>
      <c r="N37" s="26">
        <f t="shared" si="2"/>
        <v>0</v>
      </c>
      <c r="O37" s="19"/>
      <c r="P37" s="19"/>
      <c r="Q37" s="19"/>
      <c r="R37" s="27">
        <f t="shared" si="3"/>
        <v>0</v>
      </c>
    </row>
    <row r="38" spans="1:18" s="1" customFormat="1" ht="21" customHeight="1">
      <c r="A38" s="7" t="s">
        <v>32</v>
      </c>
      <c r="B38" s="8" t="s">
        <v>76</v>
      </c>
      <c r="C38" s="18"/>
      <c r="D38" s="18"/>
      <c r="E38" s="18"/>
      <c r="F38" s="25">
        <f t="shared" si="0"/>
        <v>0</v>
      </c>
      <c r="G38" s="18"/>
      <c r="H38" s="18"/>
      <c r="I38" s="18"/>
      <c r="J38" s="24">
        <f t="shared" si="1"/>
        <v>0</v>
      </c>
      <c r="K38" s="18"/>
      <c r="L38" s="18"/>
      <c r="M38" s="18"/>
      <c r="N38" s="26">
        <f t="shared" si="2"/>
        <v>0</v>
      </c>
      <c r="O38" s="18"/>
      <c r="P38" s="18"/>
      <c r="Q38" s="18"/>
      <c r="R38" s="27">
        <f t="shared" si="3"/>
        <v>0</v>
      </c>
    </row>
    <row r="39" spans="1:18" s="1" customFormat="1" ht="21" customHeight="1">
      <c r="A39" s="9" t="s">
        <v>77</v>
      </c>
      <c r="B39" s="10" t="s">
        <v>78</v>
      </c>
      <c r="C39" s="19"/>
      <c r="D39" s="19"/>
      <c r="E39" s="19"/>
      <c r="F39" s="25">
        <f t="shared" si="0"/>
        <v>0</v>
      </c>
      <c r="G39" s="19"/>
      <c r="H39" s="19"/>
      <c r="I39" s="19"/>
      <c r="J39" s="24">
        <f t="shared" si="1"/>
        <v>0</v>
      </c>
      <c r="K39" s="19"/>
      <c r="L39" s="19"/>
      <c r="M39" s="19"/>
      <c r="N39" s="26">
        <f t="shared" si="2"/>
        <v>0</v>
      </c>
      <c r="O39" s="19"/>
      <c r="P39" s="19"/>
      <c r="Q39" s="19"/>
      <c r="R39" s="27">
        <f t="shared" si="3"/>
        <v>0</v>
      </c>
    </row>
    <row r="40" spans="1:18" s="1" customFormat="1" ht="21" customHeight="1">
      <c r="A40" s="7" t="s">
        <v>79</v>
      </c>
      <c r="B40" s="8" t="s">
        <v>80</v>
      </c>
      <c r="C40" s="18"/>
      <c r="D40" s="18"/>
      <c r="E40" s="18"/>
      <c r="F40" s="25">
        <f t="shared" si="0"/>
        <v>0</v>
      </c>
      <c r="G40" s="18"/>
      <c r="H40" s="18"/>
      <c r="I40" s="18"/>
      <c r="J40" s="24">
        <f t="shared" si="1"/>
        <v>0</v>
      </c>
      <c r="K40" s="18"/>
      <c r="L40" s="18"/>
      <c r="M40" s="18"/>
      <c r="N40" s="26">
        <f t="shared" si="2"/>
        <v>0</v>
      </c>
      <c r="O40" s="18"/>
      <c r="P40" s="18"/>
      <c r="Q40" s="18"/>
      <c r="R40" s="27">
        <f t="shared" si="3"/>
        <v>0</v>
      </c>
    </row>
    <row r="41" spans="1:18" s="1" customFormat="1" ht="21" customHeight="1">
      <c r="A41" s="9" t="s">
        <v>81</v>
      </c>
      <c r="B41" s="10" t="s">
        <v>82</v>
      </c>
      <c r="C41" s="40">
        <v>26785</v>
      </c>
      <c r="D41" s="40">
        <v>276330.84</v>
      </c>
      <c r="E41" s="40">
        <v>90563.52</v>
      </c>
      <c r="F41" s="25">
        <f t="shared" si="0"/>
        <v>393679.36000000004</v>
      </c>
      <c r="G41" s="40">
        <v>158720.32</v>
      </c>
      <c r="H41" s="40">
        <v>92042.23</v>
      </c>
      <c r="I41" s="40">
        <v>118473.8</v>
      </c>
      <c r="J41" s="24">
        <f t="shared" si="1"/>
        <v>369236.35</v>
      </c>
      <c r="K41" s="19"/>
      <c r="L41" s="19"/>
      <c r="M41" s="19"/>
      <c r="N41" s="26">
        <f t="shared" si="2"/>
        <v>0</v>
      </c>
      <c r="O41" s="19"/>
      <c r="P41" s="19"/>
      <c r="Q41" s="19"/>
      <c r="R41" s="27">
        <f t="shared" si="3"/>
        <v>0</v>
      </c>
    </row>
    <row r="42" spans="1:18" s="1" customFormat="1" ht="21" customHeight="1">
      <c r="A42" s="7" t="s">
        <v>83</v>
      </c>
      <c r="B42" s="8" t="s">
        <v>84</v>
      </c>
      <c r="C42" s="18"/>
      <c r="D42" s="18"/>
      <c r="E42" s="18"/>
      <c r="F42" s="25">
        <f t="shared" si="0"/>
        <v>0</v>
      </c>
      <c r="G42" s="41"/>
      <c r="H42" s="18"/>
      <c r="I42" s="18"/>
      <c r="J42" s="24">
        <f t="shared" si="1"/>
        <v>0</v>
      </c>
      <c r="K42" s="18"/>
      <c r="L42" s="18"/>
      <c r="M42" s="18"/>
      <c r="N42" s="26">
        <f t="shared" si="2"/>
        <v>0</v>
      </c>
      <c r="O42" s="18"/>
      <c r="P42" s="18"/>
      <c r="Q42" s="18"/>
      <c r="R42" s="27">
        <f t="shared" si="3"/>
        <v>0</v>
      </c>
    </row>
    <row r="43" spans="1:18" s="1" customFormat="1" ht="21" customHeight="1">
      <c r="A43" s="9" t="s">
        <v>17</v>
      </c>
      <c r="B43" s="10" t="s">
        <v>85</v>
      </c>
      <c r="C43" s="19"/>
      <c r="D43" s="19"/>
      <c r="E43" s="19"/>
      <c r="F43" s="25">
        <f t="shared" si="0"/>
        <v>0</v>
      </c>
      <c r="G43" s="40">
        <v>40806</v>
      </c>
      <c r="H43" s="40">
        <v>0</v>
      </c>
      <c r="I43" s="19">
        <v>0</v>
      </c>
      <c r="J43" s="24">
        <f t="shared" si="1"/>
        <v>40806</v>
      </c>
      <c r="K43" s="19"/>
      <c r="L43" s="19"/>
      <c r="M43" s="19"/>
      <c r="N43" s="26">
        <f t="shared" si="2"/>
        <v>0</v>
      </c>
      <c r="O43" s="19"/>
      <c r="P43" s="19"/>
      <c r="Q43" s="19"/>
      <c r="R43" s="27">
        <f t="shared" si="3"/>
        <v>0</v>
      </c>
    </row>
    <row r="44" spans="1:18" s="1" customFormat="1" ht="21" customHeight="1">
      <c r="A44" s="7" t="s">
        <v>86</v>
      </c>
      <c r="B44" s="8" t="s">
        <v>87</v>
      </c>
      <c r="C44" s="18"/>
      <c r="D44" s="18"/>
      <c r="E44" s="18"/>
      <c r="F44" s="25">
        <f t="shared" si="0"/>
        <v>0</v>
      </c>
      <c r="G44" s="18"/>
      <c r="H44" s="18"/>
      <c r="I44" s="18"/>
      <c r="J44" s="24">
        <f t="shared" si="1"/>
        <v>0</v>
      </c>
      <c r="K44" s="18"/>
      <c r="L44" s="18"/>
      <c r="M44" s="18"/>
      <c r="N44" s="26">
        <f t="shared" si="2"/>
        <v>0</v>
      </c>
      <c r="O44" s="18"/>
      <c r="P44" s="18"/>
      <c r="Q44" s="18"/>
      <c r="R44" s="27">
        <f t="shared" si="3"/>
        <v>0</v>
      </c>
    </row>
    <row r="45" spans="1:18" s="35" customFormat="1" ht="21" customHeight="1">
      <c r="A45" s="37" t="s">
        <v>88</v>
      </c>
      <c r="B45" s="38" t="s">
        <v>89</v>
      </c>
      <c r="C45" s="30">
        <f>SUM(C46:C50)</f>
        <v>0</v>
      </c>
      <c r="D45" s="30">
        <f>SUM(D46:D50)</f>
        <v>0</v>
      </c>
      <c r="E45" s="30">
        <f>SUM(E46:E50)</f>
        <v>0</v>
      </c>
      <c r="F45" s="31">
        <f t="shared" si="0"/>
        <v>0</v>
      </c>
      <c r="G45" s="30">
        <f>SUM(G46:G50)</f>
        <v>0</v>
      </c>
      <c r="H45" s="30">
        <f>SUM(H46:H50)</f>
        <v>0</v>
      </c>
      <c r="I45" s="30">
        <f>SUM(I46:I50)</f>
        <v>0</v>
      </c>
      <c r="J45" s="32">
        <f t="shared" si="1"/>
        <v>0</v>
      </c>
      <c r="K45" s="30">
        <f>SUM(K46:K50)</f>
        <v>0</v>
      </c>
      <c r="L45" s="30">
        <f>SUM(L46:L50)</f>
        <v>0</v>
      </c>
      <c r="M45" s="30">
        <f>SUM(M46:M50)</f>
        <v>0</v>
      </c>
      <c r="N45" s="33">
        <f t="shared" si="2"/>
        <v>0</v>
      </c>
      <c r="O45" s="30">
        <f>SUM(O46:O50)</f>
        <v>0</v>
      </c>
      <c r="P45" s="30">
        <f>SUM(P46:P50)</f>
        <v>0</v>
      </c>
      <c r="Q45" s="30">
        <f>SUM(Q46:Q50)</f>
        <v>0</v>
      </c>
      <c r="R45" s="34">
        <f t="shared" si="3"/>
        <v>0</v>
      </c>
    </row>
    <row r="46" spans="1:18" s="1" customFormat="1" ht="21" customHeight="1">
      <c r="A46" s="7" t="s">
        <v>90</v>
      </c>
      <c r="B46" s="8" t="s">
        <v>91</v>
      </c>
      <c r="C46" s="18"/>
      <c r="D46" s="18"/>
      <c r="E46" s="18"/>
      <c r="F46" s="25">
        <f t="shared" si="0"/>
        <v>0</v>
      </c>
      <c r="G46" s="18"/>
      <c r="H46" s="18"/>
      <c r="I46" s="18"/>
      <c r="J46" s="24">
        <f t="shared" si="1"/>
        <v>0</v>
      </c>
      <c r="K46" s="18"/>
      <c r="L46" s="18"/>
      <c r="M46" s="18"/>
      <c r="N46" s="26">
        <f t="shared" si="2"/>
        <v>0</v>
      </c>
      <c r="O46" s="18"/>
      <c r="P46" s="18"/>
      <c r="Q46" s="18"/>
      <c r="R46" s="27">
        <f t="shared" si="3"/>
        <v>0</v>
      </c>
    </row>
    <row r="47" spans="1:18" s="1" customFormat="1" ht="21" customHeight="1">
      <c r="A47" s="9" t="s">
        <v>92</v>
      </c>
      <c r="B47" s="10" t="s">
        <v>93</v>
      </c>
      <c r="C47" s="19"/>
      <c r="D47" s="19"/>
      <c r="E47" s="19"/>
      <c r="F47" s="25">
        <f t="shared" si="0"/>
        <v>0</v>
      </c>
      <c r="G47" s="19"/>
      <c r="H47" s="19"/>
      <c r="I47" s="19"/>
      <c r="J47" s="24">
        <f t="shared" si="1"/>
        <v>0</v>
      </c>
      <c r="K47" s="19"/>
      <c r="L47" s="19"/>
      <c r="M47" s="19"/>
      <c r="N47" s="26">
        <f t="shared" si="2"/>
        <v>0</v>
      </c>
      <c r="O47" s="19"/>
      <c r="P47" s="19"/>
      <c r="Q47" s="19"/>
      <c r="R47" s="27">
        <f t="shared" si="3"/>
        <v>0</v>
      </c>
    </row>
    <row r="48" spans="1:18" s="1" customFormat="1" ht="21" customHeight="1">
      <c r="A48" s="7" t="s">
        <v>94</v>
      </c>
      <c r="B48" s="8" t="s">
        <v>95</v>
      </c>
      <c r="C48" s="18"/>
      <c r="D48" s="18"/>
      <c r="E48" s="18"/>
      <c r="F48" s="25">
        <f t="shared" si="0"/>
        <v>0</v>
      </c>
      <c r="G48" s="18"/>
      <c r="H48" s="18"/>
      <c r="I48" s="18"/>
      <c r="J48" s="24">
        <f t="shared" si="1"/>
        <v>0</v>
      </c>
      <c r="K48" s="18"/>
      <c r="L48" s="18"/>
      <c r="M48" s="18"/>
      <c r="N48" s="26">
        <f t="shared" si="2"/>
        <v>0</v>
      </c>
      <c r="O48" s="18"/>
      <c r="P48" s="18"/>
      <c r="Q48" s="18"/>
      <c r="R48" s="27">
        <f t="shared" si="3"/>
        <v>0</v>
      </c>
    </row>
    <row r="49" spans="1:18" s="1" customFormat="1" ht="21" customHeight="1">
      <c r="A49" s="9" t="s">
        <v>96</v>
      </c>
      <c r="B49" s="10" t="s">
        <v>97</v>
      </c>
      <c r="C49" s="19"/>
      <c r="D49" s="19"/>
      <c r="E49" s="19"/>
      <c r="F49" s="25">
        <f t="shared" si="0"/>
        <v>0</v>
      </c>
      <c r="G49" s="19"/>
      <c r="H49" s="19"/>
      <c r="I49" s="19"/>
      <c r="J49" s="24">
        <f t="shared" si="1"/>
        <v>0</v>
      </c>
      <c r="K49" s="19"/>
      <c r="L49" s="19"/>
      <c r="M49" s="19"/>
      <c r="N49" s="26">
        <f t="shared" si="2"/>
        <v>0</v>
      </c>
      <c r="O49" s="19"/>
      <c r="P49" s="19"/>
      <c r="Q49" s="19"/>
      <c r="R49" s="27">
        <f t="shared" si="3"/>
        <v>0</v>
      </c>
    </row>
    <row r="50" spans="1:18" s="1" customFormat="1" ht="21" customHeight="1">
      <c r="A50" s="7" t="s">
        <v>98</v>
      </c>
      <c r="B50" s="8" t="s">
        <v>99</v>
      </c>
      <c r="C50" s="18"/>
      <c r="D50" s="18"/>
      <c r="E50" s="18"/>
      <c r="F50" s="25">
        <f t="shared" si="0"/>
        <v>0</v>
      </c>
      <c r="G50" s="18"/>
      <c r="H50" s="18"/>
      <c r="I50" s="18"/>
      <c r="J50" s="24">
        <f t="shared" si="1"/>
        <v>0</v>
      </c>
      <c r="K50" s="18"/>
      <c r="L50" s="18"/>
      <c r="M50" s="18"/>
      <c r="N50" s="26">
        <f t="shared" si="2"/>
        <v>0</v>
      </c>
      <c r="O50" s="18"/>
      <c r="P50" s="18"/>
      <c r="Q50" s="18"/>
      <c r="R50" s="27">
        <f t="shared" si="3"/>
        <v>0</v>
      </c>
    </row>
  </sheetData>
  <sheetProtection/>
  <mergeCells count="10">
    <mergeCell ref="A2:A3"/>
    <mergeCell ref="B2:B3"/>
    <mergeCell ref="C2:E2"/>
    <mergeCell ref="R2:R3"/>
    <mergeCell ref="F2:F3"/>
    <mergeCell ref="G2:I2"/>
    <mergeCell ref="J2:J3"/>
    <mergeCell ref="K2:M2"/>
    <mergeCell ref="N2:N3"/>
    <mergeCell ref="O2:Q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showGridLines="0" tabSelected="1" zoomScalePageLayoutView="0" workbookViewId="0" topLeftCell="B1">
      <selection activeCell="D12" sqref="D12"/>
    </sheetView>
  </sheetViews>
  <sheetFormatPr defaultColWidth="9.140625" defaultRowHeight="15"/>
  <cols>
    <col min="1" max="1" width="0" style="0" hidden="1" customWidth="1"/>
    <col min="2" max="2" width="6.28125" style="0" customWidth="1"/>
    <col min="3" max="3" width="7.57421875" style="0" customWidth="1"/>
    <col min="4" max="4" width="55.57421875" style="0" customWidth="1"/>
    <col min="5" max="7" width="26.8515625" style="0" customWidth="1"/>
    <col min="8" max="8" width="42.7109375" style="0" customWidth="1"/>
  </cols>
  <sheetData>
    <row r="1" spans="1:7" s="1" customFormat="1" ht="21" customHeight="1">
      <c r="A1" s="2" t="s">
        <v>0</v>
      </c>
      <c r="B1" s="50" t="s">
        <v>1</v>
      </c>
      <c r="C1" s="51"/>
      <c r="D1" s="3">
        <v>2565</v>
      </c>
      <c r="E1" s="4"/>
      <c r="F1" s="11"/>
      <c r="G1" s="11"/>
    </row>
    <row r="2" spans="1:7" s="1" customFormat="1" ht="21" customHeight="1">
      <c r="A2" s="2" t="s">
        <v>0</v>
      </c>
      <c r="B2" s="52" t="s">
        <v>2</v>
      </c>
      <c r="C2" s="53"/>
      <c r="D2" s="54"/>
      <c r="E2" s="4" t="s">
        <v>113</v>
      </c>
      <c r="F2" s="11" t="s">
        <v>115</v>
      </c>
      <c r="G2" s="11" t="s">
        <v>124</v>
      </c>
    </row>
    <row r="3" spans="1:7" s="1" customFormat="1" ht="14.25" customHeight="1">
      <c r="A3" s="43" t="s">
        <v>3</v>
      </c>
      <c r="B3" s="43" t="s">
        <v>4</v>
      </c>
      <c r="C3" s="43" t="s">
        <v>5</v>
      </c>
      <c r="D3" s="43" t="s">
        <v>2</v>
      </c>
      <c r="E3" s="5" t="s">
        <v>101</v>
      </c>
      <c r="F3" s="13" t="s">
        <v>101</v>
      </c>
      <c r="G3" s="13" t="s">
        <v>101</v>
      </c>
    </row>
    <row r="4" spans="1:7" s="1" customFormat="1" ht="14.25" customHeight="1">
      <c r="A4" s="44"/>
      <c r="B4" s="44"/>
      <c r="C4" s="44"/>
      <c r="D4" s="44"/>
      <c r="E4" s="6" t="s">
        <v>100</v>
      </c>
      <c r="F4" s="14" t="s">
        <v>100</v>
      </c>
      <c r="G4" s="14" t="s">
        <v>100</v>
      </c>
    </row>
    <row r="5" spans="1:8" s="1" customFormat="1" ht="21" customHeight="1">
      <c r="A5" s="7" t="s">
        <v>0</v>
      </c>
      <c r="B5" s="7" t="s">
        <v>6</v>
      </c>
      <c r="C5" s="7"/>
      <c r="D5" s="8" t="s">
        <v>7</v>
      </c>
      <c r="E5" s="17">
        <f>+'ไฟล์อปท. ในการบันทึก'!F4</f>
        <v>223270157.66</v>
      </c>
      <c r="F5" s="17">
        <f>+'ไฟล์อปท. ในการบันทึก'!F4+'ไฟล์อปท. ในการบันทึก'!J4</f>
        <v>237207022.24</v>
      </c>
      <c r="G5" s="17">
        <f>+'ไฟล์อปท. ในการบันทึก'!F4+'ไฟล์อปท. ในการบันทึก'!J4+'ไฟล์อปท. ในการบันทึก'!N4</f>
        <v>237207022.24</v>
      </c>
      <c r="H5" s="1" t="s">
        <v>104</v>
      </c>
    </row>
    <row r="6" spans="1:8" s="1" customFormat="1" ht="21" customHeight="1">
      <c r="A6" s="9" t="s">
        <v>0</v>
      </c>
      <c r="B6" s="9" t="s">
        <v>8</v>
      </c>
      <c r="C6" s="9"/>
      <c r="D6" s="10" t="s">
        <v>9</v>
      </c>
      <c r="E6" s="17">
        <f>+'ไฟล์อปท. ในการบันทึก'!F5</f>
        <v>79429.1</v>
      </c>
      <c r="F6" s="17">
        <f>+'ไฟล์อปท. ในการบันทึก'!F5+'ไฟล์อปท. ในการบันทึก'!J5</f>
        <v>112731.63</v>
      </c>
      <c r="G6" s="17">
        <f>+'ไฟล์อปท. ในการบันทึก'!F5+'ไฟล์อปท. ในการบันทึก'!J5+'ไฟล์อปท. ในการบันทึก'!N5</f>
        <v>112731.63</v>
      </c>
      <c r="H6" s="1" t="s">
        <v>103</v>
      </c>
    </row>
    <row r="7" spans="1:7" s="1" customFormat="1" ht="21" customHeight="1">
      <c r="A7" s="7" t="s">
        <v>0</v>
      </c>
      <c r="B7" s="7" t="s">
        <v>10</v>
      </c>
      <c r="C7" s="7"/>
      <c r="D7" s="8" t="s">
        <v>11</v>
      </c>
      <c r="E7" s="20">
        <f>+'ไฟล์อปท. ในการบันทึก'!F6</f>
        <v>0</v>
      </c>
      <c r="F7" s="20">
        <f>+'ไฟล์อปท. ในการบันทึก'!F6+'ไฟล์อปท. ในการบันทึก'!J6</f>
        <v>0</v>
      </c>
      <c r="G7" s="20">
        <f>+'ไฟล์อปท. ในการบันทึก'!F6+'ไฟล์อปท. ในการบันทึก'!J6+'ไฟล์อปท. ในการบันทึก'!N6</f>
        <v>0</v>
      </c>
    </row>
    <row r="8" spans="1:7" s="1" customFormat="1" ht="21" customHeight="1">
      <c r="A8" s="9" t="s">
        <v>0</v>
      </c>
      <c r="B8" s="9" t="s">
        <v>12</v>
      </c>
      <c r="C8" s="9"/>
      <c r="D8" s="10" t="s">
        <v>13</v>
      </c>
      <c r="E8" s="21">
        <f>+'ไฟล์อปท. ในการบันทึก'!F7</f>
        <v>0</v>
      </c>
      <c r="F8" s="21">
        <f>+'ไฟล์อปท. ในการบันทึก'!F7+'ไฟล์อปท. ในการบันทึก'!J7</f>
        <v>0</v>
      </c>
      <c r="G8" s="21">
        <f>+'ไฟล์อปท. ในการบันทึก'!F7+'ไฟล์อปท. ในการบันทึก'!J7+'ไฟล์อปท. ในการบันทึก'!N7</f>
        <v>0</v>
      </c>
    </row>
    <row r="9" spans="1:7" s="1" customFormat="1" ht="21" customHeight="1">
      <c r="A9" s="7" t="s">
        <v>0</v>
      </c>
      <c r="B9" s="7" t="s">
        <v>15</v>
      </c>
      <c r="C9" s="7"/>
      <c r="D9" s="8" t="s">
        <v>16</v>
      </c>
      <c r="E9" s="20">
        <f>+'ไฟล์อปท. ในการบันทึก'!F8</f>
        <v>34849.1</v>
      </c>
      <c r="F9" s="20">
        <f>+'ไฟล์อปท. ในการบันทึก'!F8+'ไฟล์อปท. ในการบันทึก'!J8</f>
        <v>35477.299999999996</v>
      </c>
      <c r="G9" s="20">
        <f>+'ไฟล์อปท. ในการบันทึก'!F8+'ไฟล์อปท. ในการบันทึก'!J8+'ไฟล์อปท. ในการบันทึก'!N8</f>
        <v>35477.299999999996</v>
      </c>
    </row>
    <row r="10" spans="1:7" s="1" customFormat="1" ht="21" customHeight="1">
      <c r="A10" s="9" t="s">
        <v>0</v>
      </c>
      <c r="B10" s="9" t="s">
        <v>18</v>
      </c>
      <c r="C10" s="9"/>
      <c r="D10" s="10" t="s">
        <v>19</v>
      </c>
      <c r="E10" s="21">
        <f>+'ไฟล์อปท. ในการบันทึก'!F9</f>
        <v>0</v>
      </c>
      <c r="F10" s="21">
        <f>+'ไฟล์อปท. ในการบันทึก'!F9+'ไฟล์อปท. ในการบันทึก'!J9</f>
        <v>0</v>
      </c>
      <c r="G10" s="21">
        <f>+'ไฟล์อปท. ในการบันทึก'!F9+'ไฟล์อปท. ในการบันทึก'!J9+'ไฟล์อปท. ในการบันทึก'!N9</f>
        <v>0</v>
      </c>
    </row>
    <row r="11" spans="1:7" s="1" customFormat="1" ht="21" customHeight="1">
      <c r="A11" s="7" t="s">
        <v>0</v>
      </c>
      <c r="B11" s="7" t="s">
        <v>21</v>
      </c>
      <c r="C11" s="7"/>
      <c r="D11" s="8" t="s">
        <v>22</v>
      </c>
      <c r="E11" s="20">
        <f>+'ไฟล์อปท. ในการบันทึก'!F10</f>
        <v>0</v>
      </c>
      <c r="F11" s="20">
        <f>+'ไฟล์อปท. ในการบันทึก'!F10+'ไฟล์อปท. ในการบันทึก'!J10</f>
        <v>0</v>
      </c>
      <c r="G11" s="20">
        <f>+'ไฟล์อปท. ในการบันทึก'!F10+'ไฟล์อปท. ในการบันทึก'!J10+'ไฟล์อปท. ในการบันทึก'!N10</f>
        <v>0</v>
      </c>
    </row>
    <row r="12" spans="1:7" s="1" customFormat="1" ht="21" customHeight="1">
      <c r="A12" s="9" t="s">
        <v>0</v>
      </c>
      <c r="B12" s="9" t="s">
        <v>23</v>
      </c>
      <c r="C12" s="9"/>
      <c r="D12" s="10" t="s">
        <v>24</v>
      </c>
      <c r="E12" s="21">
        <f>+'ไฟล์อปท. ในการบันทึก'!F11</f>
        <v>10500</v>
      </c>
      <c r="F12" s="21">
        <f>+'ไฟล์อปท. ในการบันทึก'!F11+'ไฟล์อปท. ในการบันทึก'!J11</f>
        <v>10500</v>
      </c>
      <c r="G12" s="21">
        <f>+'ไฟล์อปท. ในการบันทึก'!F11+'ไฟล์อปท. ในการบันทึก'!J11+'ไฟล์อปท. ในการบันทึก'!N11</f>
        <v>10500</v>
      </c>
    </row>
    <row r="13" spans="1:7" s="1" customFormat="1" ht="21" customHeight="1">
      <c r="A13" s="7" t="s">
        <v>0</v>
      </c>
      <c r="B13" s="7" t="s">
        <v>25</v>
      </c>
      <c r="C13" s="7"/>
      <c r="D13" s="8" t="s">
        <v>26</v>
      </c>
      <c r="E13" s="20">
        <f>+'ไฟล์อปท. ในการบันทึก'!F12</f>
        <v>0</v>
      </c>
      <c r="F13" s="20">
        <f>+'ไฟล์อปท. ในการบันทึก'!F12+'ไฟล์อปท. ในการบันทึก'!J12</f>
        <v>22151.95</v>
      </c>
      <c r="G13" s="20">
        <f>+'ไฟล์อปท. ในการบันทึก'!F12+'ไฟล์อปท. ในการบันทึก'!J12+'ไฟล์อปท. ในการบันทึก'!N12</f>
        <v>22151.95</v>
      </c>
    </row>
    <row r="14" spans="1:7" s="1" customFormat="1" ht="21" customHeight="1">
      <c r="A14" s="9" t="s">
        <v>0</v>
      </c>
      <c r="B14" s="9" t="s">
        <v>27</v>
      </c>
      <c r="C14" s="9"/>
      <c r="D14" s="10" t="s">
        <v>28</v>
      </c>
      <c r="E14" s="21">
        <f>+'ไฟล์อปท. ในการบันทึก'!F13</f>
        <v>0</v>
      </c>
      <c r="F14" s="21">
        <f>+'ไฟล์อปท. ในการบันทึก'!F13+'ไฟล์อปท. ในการบันทึก'!J13</f>
        <v>0</v>
      </c>
      <c r="G14" s="21">
        <f>+'ไฟล์อปท. ในการบันทึก'!F13+'ไฟล์อปท. ในการบันทึก'!J13+'ไฟล์อปท. ในการบันทึก'!N13</f>
        <v>0</v>
      </c>
    </row>
    <row r="15" spans="1:7" s="1" customFormat="1" ht="21" customHeight="1">
      <c r="A15" s="7" t="s">
        <v>0</v>
      </c>
      <c r="B15" s="7" t="s">
        <v>29</v>
      </c>
      <c r="C15" s="7"/>
      <c r="D15" s="8" t="s">
        <v>30</v>
      </c>
      <c r="E15" s="20">
        <f>+'ไฟล์อปท. ในการบันทึก'!F14</f>
        <v>34080</v>
      </c>
      <c r="F15" s="20">
        <f>+'ไฟล์อปท. ในการบันทึก'!F14+'ไฟล์อปท. ในการบันทึก'!J14</f>
        <v>44540</v>
      </c>
      <c r="G15" s="20">
        <f>+'ไฟล์อปท. ในการบันทึก'!F14+'ไฟล์อปท. ในการบันทึก'!J14+'ไฟล์อปท. ในการบันทึก'!N14</f>
        <v>44540</v>
      </c>
    </row>
    <row r="16" spans="1:7" s="1" customFormat="1" ht="21" customHeight="1">
      <c r="A16" s="9" t="s">
        <v>0</v>
      </c>
      <c r="B16" s="9" t="s">
        <v>33</v>
      </c>
      <c r="C16" s="9"/>
      <c r="D16" s="10" t="s">
        <v>34</v>
      </c>
      <c r="E16" s="21">
        <f>+'ไฟล์อปท. ในการบันทึก'!F15</f>
        <v>0</v>
      </c>
      <c r="F16" s="21">
        <f>+'ไฟล์อปท. ในการบันทึก'!F15+'ไฟล์อปท. ในการบันทึก'!J15</f>
        <v>62.38</v>
      </c>
      <c r="G16" s="21">
        <f>+'ไฟล์อปท. ในการบันทึก'!F15+'ไฟล์อปท. ในการบันทึก'!J15+'ไฟล์อปท. ในการบันทึก'!N15</f>
        <v>62.38</v>
      </c>
    </row>
    <row r="17" spans="1:8" s="1" customFormat="1" ht="21" customHeight="1">
      <c r="A17" s="7" t="s">
        <v>0</v>
      </c>
      <c r="B17" s="7" t="s">
        <v>35</v>
      </c>
      <c r="C17" s="7"/>
      <c r="D17" s="8" t="s">
        <v>36</v>
      </c>
      <c r="E17" s="17">
        <f>+'ไฟล์อปท. ในการบันทึก'!F16</f>
        <v>223190728.56</v>
      </c>
      <c r="F17" s="17">
        <f>+'ไฟล์อปท. ในการบันทึก'!F16+'ไฟล์อปท. ในการบันทึก'!J16</f>
        <v>237094290.61</v>
      </c>
      <c r="G17" s="17">
        <f>+'ไฟล์อปท. ในการบันทึก'!F16+'ไฟล์อปท. ในการบันทึก'!J16+'ไฟล์อปท. ในการบันทึก'!N16</f>
        <v>237094290.61</v>
      </c>
      <c r="H17" s="1" t="s">
        <v>102</v>
      </c>
    </row>
    <row r="18" spans="1:7" s="1" customFormat="1" ht="21" customHeight="1">
      <c r="A18" s="9" t="s">
        <v>0</v>
      </c>
      <c r="B18" s="9" t="s">
        <v>37</v>
      </c>
      <c r="C18" s="9"/>
      <c r="D18" s="10" t="s">
        <v>38</v>
      </c>
      <c r="E18" s="21">
        <f>+'ไฟล์อปท. ในการบันทึก'!F17</f>
        <v>3388178.56</v>
      </c>
      <c r="F18" s="21">
        <f>+'ไฟล์อปท. ในการบันทึก'!F17+'ไฟล์อปท. ในการบันทึก'!J17</f>
        <v>6269055.61</v>
      </c>
      <c r="G18" s="21">
        <f>+'ไฟล์อปท. ในการบันทึก'!F17+'ไฟล์อปท. ในการบันทึก'!J17+'ไฟล์อปท. ในการบันทึก'!N17</f>
        <v>6269055.61</v>
      </c>
    </row>
    <row r="19" spans="1:7" s="1" customFormat="1" ht="21" customHeight="1">
      <c r="A19" s="7" t="s">
        <v>0</v>
      </c>
      <c r="B19" s="7" t="s">
        <v>39</v>
      </c>
      <c r="C19" s="7"/>
      <c r="D19" s="8" t="s">
        <v>40</v>
      </c>
      <c r="E19" s="20">
        <f>+'ไฟล์อปท. ในการบันทึก'!F18</f>
        <v>219802550</v>
      </c>
      <c r="F19" s="20">
        <f>+'ไฟล์อปท. ในการบันทึก'!F18+'ไฟล์อปท. ในการบันทึก'!J18</f>
        <v>230825235</v>
      </c>
      <c r="G19" s="20">
        <f>+'ไฟล์อปท. ในการบันทึก'!F18+'ไฟล์อปท. ในการบันทึก'!J18+'ไฟล์อปท. ในการบันทึก'!N18</f>
        <v>230825235</v>
      </c>
    </row>
    <row r="20" spans="1:7" s="1" customFormat="1" ht="21" customHeight="1">
      <c r="A20" s="9" t="s">
        <v>0</v>
      </c>
      <c r="B20" s="9" t="s">
        <v>31</v>
      </c>
      <c r="C20" s="9"/>
      <c r="D20" s="10" t="s">
        <v>41</v>
      </c>
      <c r="E20" s="21">
        <f>+'ไฟล์อปท. ในการบันทึก'!F19</f>
        <v>0</v>
      </c>
      <c r="F20" s="21">
        <f>+'ไฟล์อปท. ในการบันทึก'!F19+'ไฟล์อปท. ในการบันทึก'!J19</f>
        <v>0</v>
      </c>
      <c r="G20" s="21">
        <f>+'ไฟล์อปท. ในการบันทึก'!F19+'ไฟล์อปท. ในการบันทึก'!J19+'ไฟล์อปท. ในการบันทึก'!N19</f>
        <v>0</v>
      </c>
    </row>
    <row r="21" spans="1:8" s="1" customFormat="1" ht="21" customHeight="1">
      <c r="A21" s="7" t="s">
        <v>0</v>
      </c>
      <c r="B21" s="7" t="s">
        <v>42</v>
      </c>
      <c r="C21" s="7"/>
      <c r="D21" s="8" t="s">
        <v>43</v>
      </c>
      <c r="E21" s="17">
        <f>+'ไฟล์อปท. ในการบันทึก'!F20</f>
        <v>8266086.609999999</v>
      </c>
      <c r="F21" s="17">
        <f>+'ไฟล์อปท. ในการบันทึก'!F20+'ไฟล์อปท. ในการบันทึก'!J20</f>
        <v>17436152.1</v>
      </c>
      <c r="G21" s="17">
        <f>+'ไฟล์อปท. ในการบันทึก'!F20+'ไฟล์อปท. ในการบันทึก'!J20+'ไฟล์อปท. ในการบันทึก'!N20</f>
        <v>17436152.1</v>
      </c>
      <c r="H21" s="1" t="s">
        <v>106</v>
      </c>
    </row>
    <row r="22" spans="1:7" s="1" customFormat="1" ht="21" customHeight="1">
      <c r="A22" s="9" t="s">
        <v>0</v>
      </c>
      <c r="B22" s="9" t="s">
        <v>44</v>
      </c>
      <c r="C22" s="9"/>
      <c r="D22" s="10" t="s">
        <v>45</v>
      </c>
      <c r="E22" s="21">
        <f>+'ไฟล์อปท. ในการบันทึก'!F21</f>
        <v>2011485</v>
      </c>
      <c r="F22" s="21">
        <f>+'ไฟล์อปท. ในการบันทึก'!F21+'ไฟล์อปท. ในการบันทึก'!J21</f>
        <v>3474349</v>
      </c>
      <c r="G22" s="21">
        <f>+'ไฟล์อปท. ในการบันทึก'!F21+'ไฟล์อปท. ในการบันทึก'!J21+'ไฟล์อปท. ในการบันทึก'!N21</f>
        <v>3474349</v>
      </c>
    </row>
    <row r="23" spans="1:7" s="1" customFormat="1" ht="21" customHeight="1">
      <c r="A23" s="7" t="s">
        <v>0</v>
      </c>
      <c r="B23" s="7" t="s">
        <v>46</v>
      </c>
      <c r="C23" s="7"/>
      <c r="D23" s="8" t="s">
        <v>47</v>
      </c>
      <c r="E23" s="20">
        <f>+'ไฟล์อปท. ในการบันทึก'!F22</f>
        <v>53460</v>
      </c>
      <c r="F23" s="20">
        <f>+'ไฟล์อปท. ในการบันทึก'!F22+'ไฟล์อปท. ในการบันทึก'!J22</f>
        <v>84660</v>
      </c>
      <c r="G23" s="20">
        <f>+'ไฟล์อปท. ในการบันทึก'!F22+'ไฟล์อปท. ในการบันทึก'!J22+'ไฟล์อปท. ในการบันทึก'!N22</f>
        <v>84660</v>
      </c>
    </row>
    <row r="24" spans="1:7" s="1" customFormat="1" ht="21" customHeight="1">
      <c r="A24" s="9" t="s">
        <v>0</v>
      </c>
      <c r="B24" s="9" t="s">
        <v>20</v>
      </c>
      <c r="C24" s="9"/>
      <c r="D24" s="10" t="s">
        <v>48</v>
      </c>
      <c r="E24" s="21">
        <f>+'ไฟล์อปท. ในการบันทึก'!F23</f>
        <v>103864</v>
      </c>
      <c r="F24" s="21">
        <f>+'ไฟล์อปท. ในการบันทึก'!F23+'ไฟล์อปท. ในการบันทึก'!J23</f>
        <v>184292</v>
      </c>
      <c r="G24" s="21">
        <f>+'ไฟล์อปท. ในการบันทึก'!F23+'ไฟล์อปท. ในการบันทึก'!J23+'ไฟล์อปท. ในการบันทึก'!N23</f>
        <v>184292</v>
      </c>
    </row>
    <row r="25" spans="1:8" s="1" customFormat="1" ht="21" customHeight="1">
      <c r="A25" s="7" t="s">
        <v>0</v>
      </c>
      <c r="B25" s="7" t="s">
        <v>49</v>
      </c>
      <c r="C25" s="7"/>
      <c r="D25" s="8" t="s">
        <v>50</v>
      </c>
      <c r="E25" s="17">
        <f>+'ไฟล์อปท. ในการบันทึก'!F24</f>
        <v>2660331.45</v>
      </c>
      <c r="F25" s="17">
        <f>+'ไฟล์อปท. ในการบันทึก'!F24+'ไฟล์อปท. ในการบันทึก'!J24</f>
        <v>5135672.65</v>
      </c>
      <c r="G25" s="17">
        <f>+'ไฟล์อปท. ในการบันทึก'!F24+'ไฟล์อปท. ในการบันทึก'!J24+'ไฟล์อปท. ในการบันทึก'!N24</f>
        <v>5135672.65</v>
      </c>
      <c r="H25" s="1" t="s">
        <v>105</v>
      </c>
    </row>
    <row r="26" spans="1:7" s="1" customFormat="1" ht="21" customHeight="1">
      <c r="A26" s="9" t="s">
        <v>0</v>
      </c>
      <c r="B26" s="9" t="s">
        <v>51</v>
      </c>
      <c r="C26" s="9"/>
      <c r="D26" s="10" t="s">
        <v>52</v>
      </c>
      <c r="E26" s="21">
        <f>+'ไฟล์อปท. ในการบันทึก'!F25</f>
        <v>948994.95</v>
      </c>
      <c r="F26" s="21">
        <f>+'ไฟล์อปท. ในการบันทึก'!F25+'ไฟล์อปท. ในการบันทึก'!J25</f>
        <v>1700276.15</v>
      </c>
      <c r="G26" s="21">
        <f>+'ไฟล์อปท. ในการบันทึก'!F25+'ไฟล์อปท. ในการบันทึก'!J25+'ไฟล์อปท. ในการบันทึก'!N25</f>
        <v>1700276.15</v>
      </c>
    </row>
    <row r="27" spans="1:7" s="1" customFormat="1" ht="21" customHeight="1">
      <c r="A27" s="7" t="s">
        <v>0</v>
      </c>
      <c r="B27" s="7" t="s">
        <v>53</v>
      </c>
      <c r="C27" s="7"/>
      <c r="D27" s="8" t="s">
        <v>54</v>
      </c>
      <c r="E27" s="20">
        <f>+'ไฟล์อปท. ในการบันทึก'!F26</f>
        <v>51070</v>
      </c>
      <c r="F27" s="20">
        <f>+'ไฟล์อปท. ในการบันทึก'!F26+'ไฟล์อปท. ในการบันทึก'!J26</f>
        <v>1775130</v>
      </c>
      <c r="G27" s="20">
        <f>+'ไฟล์อปท. ในการบันทึก'!F26+'ไฟล์อปท. ในการบันทึก'!J26+'ไฟล์อปท. ในการบันทึก'!N26</f>
        <v>1775130</v>
      </c>
    </row>
    <row r="28" spans="1:7" s="1" customFormat="1" ht="21" customHeight="1">
      <c r="A28" s="9" t="s">
        <v>0</v>
      </c>
      <c r="B28" s="9" t="s">
        <v>55</v>
      </c>
      <c r="C28" s="9"/>
      <c r="D28" s="10" t="s">
        <v>56</v>
      </c>
      <c r="E28" s="21">
        <f>+'ไฟล์อปท. ในการบันทึก'!F27</f>
        <v>1696155.8</v>
      </c>
      <c r="F28" s="21">
        <f>+'ไฟล์อปท. ในการบันทึก'!F27+'ไฟล์อปท. ในการบันทึก'!J27</f>
        <v>1804985.74</v>
      </c>
      <c r="G28" s="21">
        <f>+'ไฟล์อปท. ในการบันทึก'!F27+'ไฟล์อปท. ในการบันทึก'!J27+'ไฟล์อปท. ในการบันทึก'!N27</f>
        <v>1804985.74</v>
      </c>
    </row>
    <row r="29" spans="1:8" s="1" customFormat="1" ht="21" customHeight="1">
      <c r="A29" s="7" t="s">
        <v>0</v>
      </c>
      <c r="B29" s="7" t="s">
        <v>57</v>
      </c>
      <c r="C29" s="7"/>
      <c r="D29" s="8" t="s">
        <v>58</v>
      </c>
      <c r="E29" s="17">
        <f>+'ไฟล์อปท. ในการบันทึก'!F28</f>
        <v>54606</v>
      </c>
      <c r="F29" s="17">
        <f>+'ไฟล์อปท. ในการบันทึก'!F28+'ไฟล์อปท. ในการบันทึก'!J28</f>
        <v>164682</v>
      </c>
      <c r="G29" s="17">
        <f>+'ไฟล์อปท. ในการบันทึก'!F28+'ไฟล์อปท. ในการบันทึก'!J28+'ไฟล์อปท. ในการบันทึก'!N28</f>
        <v>164682</v>
      </c>
      <c r="H29" s="1" t="s">
        <v>107</v>
      </c>
    </row>
    <row r="30" spans="1:7" s="1" customFormat="1" ht="21" customHeight="1">
      <c r="A30" s="9" t="s">
        <v>0</v>
      </c>
      <c r="B30" s="9" t="s">
        <v>59</v>
      </c>
      <c r="C30" s="9"/>
      <c r="D30" s="10" t="s">
        <v>60</v>
      </c>
      <c r="E30" s="21">
        <f>+'ไฟล์อปท. ในการบันทึก'!F29</f>
        <v>13800</v>
      </c>
      <c r="F30" s="21">
        <f>+'ไฟล์อปท. ในการบันทึก'!F29+'ไฟล์อปท. ในการบันทึก'!J29</f>
        <v>27600</v>
      </c>
      <c r="G30" s="21">
        <f>+'ไฟล์อปท. ในการบันทึก'!F29+'ไฟล์อปท. ในการบันทึก'!J29+'ไฟล์อปท. ในการบันทึก'!N29</f>
        <v>27600</v>
      </c>
    </row>
    <row r="31" spans="1:7" s="1" customFormat="1" ht="21" customHeight="1">
      <c r="A31" s="7" t="s">
        <v>0</v>
      </c>
      <c r="B31" s="7" t="s">
        <v>61</v>
      </c>
      <c r="C31" s="7"/>
      <c r="D31" s="8" t="s">
        <v>62</v>
      </c>
      <c r="E31" s="20">
        <f>+'ไฟล์อปท. ในการบันทึก'!F30</f>
        <v>40806</v>
      </c>
      <c r="F31" s="20">
        <f>+'ไฟล์อปท. ในการบันทึก'!F30+'ไฟล์อปท. ในการบันทึก'!J30</f>
        <v>137082</v>
      </c>
      <c r="G31" s="20">
        <f>+'ไฟล์อปท. ในการบันทึก'!F30+'ไฟล์อปท. ในการบันทึก'!J30+'ไฟล์อปท. ในการบันทึก'!N30</f>
        <v>137082</v>
      </c>
    </row>
    <row r="32" spans="1:7" s="1" customFormat="1" ht="21" customHeight="1">
      <c r="A32" s="9" t="s">
        <v>0</v>
      </c>
      <c r="B32" s="9" t="s">
        <v>63</v>
      </c>
      <c r="C32" s="9"/>
      <c r="D32" s="10" t="s">
        <v>64</v>
      </c>
      <c r="E32" s="21">
        <f>+'ไฟล์อปท. ในการบันทึก'!F31</f>
        <v>90800</v>
      </c>
      <c r="F32" s="21">
        <f>+'ไฟล์อปท. ในการบันทึก'!F31+'ไฟล์อปท. ในการบันทึก'!J31</f>
        <v>423669</v>
      </c>
      <c r="G32" s="21">
        <f>+'ไฟล์อปท. ในการบันทึก'!F31+'ไฟล์อปท. ในการบันทึก'!J31+'ไฟล์อปท. ในการบันทึก'!N31</f>
        <v>423669</v>
      </c>
    </row>
    <row r="33" spans="1:7" s="1" customFormat="1" ht="21" customHeight="1">
      <c r="A33" s="7" t="s">
        <v>0</v>
      </c>
      <c r="B33" s="7" t="s">
        <v>65</v>
      </c>
      <c r="C33" s="7"/>
      <c r="D33" s="8" t="s">
        <v>66</v>
      </c>
      <c r="E33" s="20">
        <f>+'ไฟล์อปท. ในการบันทึก'!F32</f>
        <v>0</v>
      </c>
      <c r="F33" s="20">
        <f>+'ไฟล์อปท. ในการบันทึก'!F32+'ไฟล์อปท. ในการบันทึก'!J32</f>
        <v>0</v>
      </c>
      <c r="G33" s="20">
        <f>+'ไฟล์อปท. ในการบันทึก'!F32+'ไฟล์อปท. ในการบันทึก'!J32+'ไฟล์อปท. ในการบันทึก'!N32</f>
        <v>0</v>
      </c>
    </row>
    <row r="34" spans="1:7" s="1" customFormat="1" ht="21" customHeight="1">
      <c r="A34" s="9" t="s">
        <v>0</v>
      </c>
      <c r="B34" s="9" t="s">
        <v>14</v>
      </c>
      <c r="C34" s="9"/>
      <c r="D34" s="10" t="s">
        <v>67</v>
      </c>
      <c r="E34" s="21">
        <f>+'ไฟล์อปท. ในการบันทึก'!F33</f>
        <v>1201705</v>
      </c>
      <c r="F34" s="21">
        <f>+'ไฟล์อปท. ในการบันทึก'!F33+'ไฟล์อปท. ในการบันทึก'!J33</f>
        <v>5360120</v>
      </c>
      <c r="G34" s="21">
        <f>+'ไฟล์อปท. ในการบันทึก'!F33+'ไฟล์อปท. ในการบันทึก'!J33+'ไฟล์อปท. ในการบันทึก'!N33</f>
        <v>5360120</v>
      </c>
    </row>
    <row r="35" spans="1:7" s="1" customFormat="1" ht="21" customHeight="1">
      <c r="A35" s="7" t="s">
        <v>0</v>
      </c>
      <c r="B35" s="7" t="s">
        <v>68</v>
      </c>
      <c r="C35" s="7"/>
      <c r="D35" s="8" t="s">
        <v>69</v>
      </c>
      <c r="E35" s="20">
        <f>+'ไฟล์อปท. ในการบันทึก'!F34</f>
        <v>0</v>
      </c>
      <c r="F35" s="20">
        <f>+'ไฟล์อปท. ในการบันทึก'!F34+'ไฟล์อปท. ในการบันทึก'!J34</f>
        <v>0</v>
      </c>
      <c r="G35" s="20">
        <f>+'ไฟล์อปท. ในการบันทึก'!F34+'ไฟล์อปท. ในการบันทึก'!J34+'ไฟล์อปท. ในการบันทึก'!N34</f>
        <v>0</v>
      </c>
    </row>
    <row r="36" spans="1:7" s="1" customFormat="1" ht="21" customHeight="1">
      <c r="A36" s="9" t="s">
        <v>0</v>
      </c>
      <c r="B36" s="9" t="s">
        <v>70</v>
      </c>
      <c r="C36" s="9"/>
      <c r="D36" s="10" t="s">
        <v>71</v>
      </c>
      <c r="E36" s="21">
        <f>+'ไฟล์อปท. ในการบันทึก'!F35</f>
        <v>0</v>
      </c>
      <c r="F36" s="21">
        <f>+'ไฟล์อปท. ในการบันทึก'!F35+'ไฟล์อปท. ในการบันทึก'!J35</f>
        <v>0</v>
      </c>
      <c r="G36" s="21">
        <f>+'ไฟล์อปท. ในการบันทึก'!F35+'ไฟล์อปท. ในการบันทึก'!J35+'ไฟล์อปท. ในการบันทึก'!N35</f>
        <v>0</v>
      </c>
    </row>
    <row r="37" spans="1:7" s="1" customFormat="1" ht="21" customHeight="1">
      <c r="A37" s="7" t="s">
        <v>0</v>
      </c>
      <c r="B37" s="7" t="s">
        <v>72</v>
      </c>
      <c r="C37" s="7"/>
      <c r="D37" s="8" t="s">
        <v>73</v>
      </c>
      <c r="E37" s="20">
        <f>+'ไฟล์อปท. ในการบันทึก'!F36</f>
        <v>0</v>
      </c>
      <c r="F37" s="20">
        <f>+'ไฟล์อปท. ในการบันทึก'!F36+'ไฟล์อปท. ในการบันทึก'!J36</f>
        <v>0</v>
      </c>
      <c r="G37" s="20">
        <f>+'ไฟล์อปท. ในการบันทึก'!F36+'ไฟล์อปท. ในการบันทึก'!J36+'ไฟล์อปท. ในการบันทึก'!N36</f>
        <v>0</v>
      </c>
    </row>
    <row r="38" spans="1:7" s="1" customFormat="1" ht="21" customHeight="1">
      <c r="A38" s="9" t="s">
        <v>0</v>
      </c>
      <c r="B38" s="9" t="s">
        <v>74</v>
      </c>
      <c r="C38" s="9"/>
      <c r="D38" s="10" t="s">
        <v>75</v>
      </c>
      <c r="E38" s="21">
        <f>+'ไฟล์อปท. ในการบันทึก'!F37</f>
        <v>0</v>
      </c>
      <c r="F38" s="21">
        <f>+'ไฟล์อปท. ในการบันทึก'!F37+'ไฟล์อปท. ในการบันทึก'!J37</f>
        <v>0</v>
      </c>
      <c r="G38" s="21">
        <f>+'ไฟล์อปท. ในการบันทึก'!F37+'ไฟล์อปท. ในการบันทึก'!J37+'ไฟล์อปท. ในการบันทึก'!N37</f>
        <v>0</v>
      </c>
    </row>
    <row r="39" spans="1:7" s="1" customFormat="1" ht="21" customHeight="1">
      <c r="A39" s="7" t="s">
        <v>0</v>
      </c>
      <c r="B39" s="7" t="s">
        <v>32</v>
      </c>
      <c r="C39" s="7"/>
      <c r="D39" s="8" t="s">
        <v>76</v>
      </c>
      <c r="E39" s="20">
        <f>+'ไฟล์อปท. ในการบันทึก'!F38</f>
        <v>0</v>
      </c>
      <c r="F39" s="20">
        <f>+'ไฟล์อปท. ในการบันทึก'!F38+'ไฟล์อปท. ในการบันทึก'!J38</f>
        <v>0</v>
      </c>
      <c r="G39" s="20">
        <f>+'ไฟล์อปท. ในการบันทึก'!F38+'ไฟล์อปท. ในการบันทึก'!J38+'ไฟล์อปท. ในการบันทึก'!N38</f>
        <v>0</v>
      </c>
    </row>
    <row r="40" spans="1:7" s="1" customFormat="1" ht="21" customHeight="1">
      <c r="A40" s="9" t="s">
        <v>0</v>
      </c>
      <c r="B40" s="9" t="s">
        <v>77</v>
      </c>
      <c r="C40" s="9"/>
      <c r="D40" s="10" t="s">
        <v>78</v>
      </c>
      <c r="E40" s="21">
        <f>+'ไฟล์อปท. ในการบันทึก'!F39</f>
        <v>0</v>
      </c>
      <c r="F40" s="21">
        <f>+'ไฟล์อปท. ในการบันทึก'!F39+'ไฟล์อปท. ในการบันทึก'!J39</f>
        <v>0</v>
      </c>
      <c r="G40" s="21">
        <f>+'ไฟล์อปท. ในการบันทึก'!F39+'ไฟล์อปท. ในการบันทึก'!J39+'ไฟล์อปท. ในการบันทึก'!N39</f>
        <v>0</v>
      </c>
    </row>
    <row r="41" spans="1:7" s="1" customFormat="1" ht="21" customHeight="1">
      <c r="A41" s="7" t="s">
        <v>0</v>
      </c>
      <c r="B41" s="7" t="s">
        <v>79</v>
      </c>
      <c r="C41" s="7"/>
      <c r="D41" s="8" t="s">
        <v>80</v>
      </c>
      <c r="E41" s="20">
        <f>+'ไฟล์อปท. ในการบันทึก'!F40</f>
        <v>0</v>
      </c>
      <c r="F41" s="20">
        <f>+'ไฟล์อปท. ในการบันทึก'!F40+'ไฟล์อปท. ในการบันทึก'!J40</f>
        <v>0</v>
      </c>
      <c r="G41" s="20">
        <f>+'ไฟล์อปท. ในการบันทึก'!F40+'ไฟล์อปท. ในการบันทึก'!J40+'ไฟล์อปท. ในการบันทึก'!N40</f>
        <v>0</v>
      </c>
    </row>
    <row r="42" spans="1:7" s="1" customFormat="1" ht="21" customHeight="1">
      <c r="A42" s="9" t="s">
        <v>0</v>
      </c>
      <c r="B42" s="9" t="s">
        <v>81</v>
      </c>
      <c r="C42" s="9"/>
      <c r="D42" s="10" t="s">
        <v>82</v>
      </c>
      <c r="E42" s="21">
        <f>+'ไฟล์อปท. ในการบันทึก'!F41</f>
        <v>393679.36000000004</v>
      </c>
      <c r="F42" s="21">
        <f>+'ไฟล์อปท. ในการบันทึก'!F41+'ไฟล์อปท. ในการบันทึก'!J41</f>
        <v>762915.71</v>
      </c>
      <c r="G42" s="21">
        <f>+'ไฟล์อปท. ในการบันทึก'!F41+'ไฟล์อปท. ในการบันทึก'!J41+'ไฟล์อปท. ในการบันทึก'!N41</f>
        <v>762915.71</v>
      </c>
    </row>
    <row r="43" spans="1:7" s="1" customFormat="1" ht="21" customHeight="1">
      <c r="A43" s="7" t="s">
        <v>0</v>
      </c>
      <c r="B43" s="7" t="s">
        <v>83</v>
      </c>
      <c r="C43" s="7"/>
      <c r="D43" s="8" t="s">
        <v>84</v>
      </c>
      <c r="E43" s="20">
        <f>+'ไฟล์อปท. ในการบันทึก'!F42</f>
        <v>0</v>
      </c>
      <c r="F43" s="20">
        <f>+'ไฟล์อปท. ในการบันทึก'!F42+'ไฟล์อปท. ในการบันทึก'!J42</f>
        <v>0</v>
      </c>
      <c r="G43" s="20">
        <f>+'ไฟล์อปท. ในการบันทึก'!F42+'ไฟล์อปท. ในการบันทึก'!J42+'ไฟล์อปท. ในการบันทึก'!N42</f>
        <v>0</v>
      </c>
    </row>
    <row r="44" spans="1:7" s="1" customFormat="1" ht="21" customHeight="1">
      <c r="A44" s="9" t="s">
        <v>0</v>
      </c>
      <c r="B44" s="9" t="s">
        <v>17</v>
      </c>
      <c r="C44" s="9"/>
      <c r="D44" s="10" t="s">
        <v>85</v>
      </c>
      <c r="E44" s="21">
        <f>+'ไฟล์อปท. ในการบันทึก'!F43</f>
        <v>0</v>
      </c>
      <c r="F44" s="21">
        <f>+'ไฟล์อปท. ในการบันทึก'!F43+'ไฟล์อปท. ในการบันทึก'!J43</f>
        <v>40806</v>
      </c>
      <c r="G44" s="21">
        <f>+'ไฟล์อปท. ในการบันทึก'!F43+'ไฟล์อปท. ในการบันทึก'!J43+'ไฟล์อปท. ในการบันทึก'!N43</f>
        <v>40806</v>
      </c>
    </row>
    <row r="45" spans="1:7" s="1" customFormat="1" ht="21" customHeight="1">
      <c r="A45" s="7" t="s">
        <v>0</v>
      </c>
      <c r="B45" s="7" t="s">
        <v>86</v>
      </c>
      <c r="C45" s="7"/>
      <c r="D45" s="8" t="s">
        <v>87</v>
      </c>
      <c r="E45" s="20">
        <f>+'ไฟล์อปท. ในการบันทึก'!F44</f>
        <v>0</v>
      </c>
      <c r="F45" s="20">
        <f>+'ไฟล์อปท. ในการบันทึก'!F44+'ไฟล์อปท. ในการบันทึก'!J44</f>
        <v>0</v>
      </c>
      <c r="G45" s="20">
        <f>+'ไฟล์อปท. ในการบันทึก'!F44+'ไฟล์อปท. ในการบันทึก'!J44+'ไฟล์อปท. ในการบันทึก'!N44</f>
        <v>0</v>
      </c>
    </row>
    <row r="46" spans="1:8" s="1" customFormat="1" ht="21" customHeight="1">
      <c r="A46" s="9" t="s">
        <v>0</v>
      </c>
      <c r="B46" s="9" t="s">
        <v>88</v>
      </c>
      <c r="C46" s="9"/>
      <c r="D46" s="10" t="s">
        <v>89</v>
      </c>
      <c r="E46" s="17">
        <f>+'ไฟล์อปท. ในการบันทึก'!F45</f>
        <v>0</v>
      </c>
      <c r="F46" s="17">
        <f>+'ไฟล์อปท. ในการบันทึก'!F45+'ไฟล์อปท. ในการบันทึก'!J45</f>
        <v>0</v>
      </c>
      <c r="G46" s="17">
        <f>+'ไฟล์อปท. ในการบันทึก'!F45+'ไฟล์อปท. ในการบันทึก'!J45+'ไฟล์อปท. ในการบันทึก'!N45</f>
        <v>0</v>
      </c>
      <c r="H46" s="1" t="s">
        <v>108</v>
      </c>
    </row>
    <row r="47" spans="1:7" s="1" customFormat="1" ht="21" customHeight="1">
      <c r="A47" s="7" t="s">
        <v>0</v>
      </c>
      <c r="B47" s="7" t="s">
        <v>90</v>
      </c>
      <c r="C47" s="7"/>
      <c r="D47" s="8" t="s">
        <v>91</v>
      </c>
      <c r="E47" s="20">
        <f>+'ไฟล์อปท. ในการบันทึก'!F46</f>
        <v>0</v>
      </c>
      <c r="F47" s="20">
        <f>+'ไฟล์อปท. ในการบันทึก'!F46+'ไฟล์อปท. ในการบันทึก'!J46</f>
        <v>0</v>
      </c>
      <c r="G47" s="20">
        <f>+'ไฟล์อปท. ในการบันทึก'!F46+'ไฟล์อปท. ในการบันทึก'!J46+'ไฟล์อปท. ในการบันทึก'!N46</f>
        <v>0</v>
      </c>
    </row>
    <row r="48" spans="1:7" s="1" customFormat="1" ht="21" customHeight="1">
      <c r="A48" s="9" t="s">
        <v>0</v>
      </c>
      <c r="B48" s="9" t="s">
        <v>92</v>
      </c>
      <c r="C48" s="9"/>
      <c r="D48" s="10" t="s">
        <v>93</v>
      </c>
      <c r="E48" s="21">
        <f>+'ไฟล์อปท. ในการบันทึก'!F47</f>
        <v>0</v>
      </c>
      <c r="F48" s="21">
        <f>+'ไฟล์อปท. ในการบันทึก'!F47+'ไฟล์อปท. ในการบันทึก'!J47</f>
        <v>0</v>
      </c>
      <c r="G48" s="21">
        <f>+'ไฟล์อปท. ในการบันทึก'!F47+'ไฟล์อปท. ในการบันทึก'!J47+'ไฟล์อปท. ในการบันทึก'!N47</f>
        <v>0</v>
      </c>
    </row>
    <row r="49" spans="1:7" s="1" customFormat="1" ht="21" customHeight="1">
      <c r="A49" s="7" t="s">
        <v>0</v>
      </c>
      <c r="B49" s="7" t="s">
        <v>94</v>
      </c>
      <c r="C49" s="7"/>
      <c r="D49" s="8" t="s">
        <v>95</v>
      </c>
      <c r="E49" s="20">
        <f>+'ไฟล์อปท. ในการบันทึก'!F48</f>
        <v>0</v>
      </c>
      <c r="F49" s="20">
        <f>+'ไฟล์อปท. ในการบันทึก'!F48+'ไฟล์อปท. ในการบันทึก'!J48</f>
        <v>0</v>
      </c>
      <c r="G49" s="20">
        <f>+'ไฟล์อปท. ในการบันทึก'!F48+'ไฟล์อปท. ในการบันทึก'!J48+'ไฟล์อปท. ในการบันทึก'!N48</f>
        <v>0</v>
      </c>
    </row>
    <row r="50" spans="1:7" s="1" customFormat="1" ht="21" customHeight="1">
      <c r="A50" s="9" t="s">
        <v>0</v>
      </c>
      <c r="B50" s="9" t="s">
        <v>96</v>
      </c>
      <c r="C50" s="9"/>
      <c r="D50" s="10" t="s">
        <v>97</v>
      </c>
      <c r="E50" s="21">
        <f>+'ไฟล์อปท. ในการบันทึก'!F49</f>
        <v>0</v>
      </c>
      <c r="F50" s="21">
        <f>+'ไฟล์อปท. ในการบันทึก'!F49+'ไฟล์อปท. ในการบันทึก'!J49</f>
        <v>0</v>
      </c>
      <c r="G50" s="21">
        <f>+'ไฟล์อปท. ในการบันทึก'!F49+'ไฟล์อปท. ในการบันทึก'!J49+'ไฟล์อปท. ในการบันทึก'!N49</f>
        <v>0</v>
      </c>
    </row>
    <row r="51" spans="1:7" s="1" customFormat="1" ht="21" customHeight="1">
      <c r="A51" s="7" t="s">
        <v>0</v>
      </c>
      <c r="B51" s="7" t="s">
        <v>98</v>
      </c>
      <c r="C51" s="7"/>
      <c r="D51" s="8" t="s">
        <v>99</v>
      </c>
      <c r="E51" s="20">
        <f>+'ไฟล์อปท. ในการบันทึก'!F50</f>
        <v>0</v>
      </c>
      <c r="F51" s="20">
        <f>+'ไฟล์อปท. ในการบันทึก'!F50+'ไฟล์อปท. ในการบันทึก'!J50</f>
        <v>0</v>
      </c>
      <c r="G51" s="20">
        <f>+'ไฟล์อปท. ในการบันทึก'!F50+'ไฟล์อปท. ในการบันทึก'!J50+'ไฟล์อปท. ในการบันทึก'!N50</f>
        <v>0</v>
      </c>
    </row>
  </sheetData>
  <sheetProtection/>
  <mergeCells count="6">
    <mergeCell ref="B1:C1"/>
    <mergeCell ref="B2:D2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ทองภูมิ สิทธิชัยวงศ์</dc:creator>
  <cp:keywords/>
  <dc:description/>
  <cp:lastModifiedBy>COM-PC</cp:lastModifiedBy>
  <dcterms:created xsi:type="dcterms:W3CDTF">2022-03-28T09:04:33Z</dcterms:created>
  <dcterms:modified xsi:type="dcterms:W3CDTF">2022-04-26T03:21:50Z</dcterms:modified>
  <cp:category/>
  <cp:version/>
  <cp:contentType/>
  <cp:contentStatus/>
</cp:coreProperties>
</file>